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g17-fl2\各課共有\5-4_下水道課\5-4-0_共通\◆課共通◆\■フォルダ基準表\(8-1-)経営比較分析表\令和６年度決算値（R7年提出分）\"/>
    </mc:Choice>
  </mc:AlternateContent>
  <xr:revisionPtr revIDLastSave="0" documentId="13_ncr:1_{91F592D2-DE25-4074-86B9-2DF04D58CEEB}" xr6:coauthVersionLast="47" xr6:coauthVersionMax="47" xr10:uidLastSave="{00000000-0000-0000-0000-000000000000}"/>
  <workbookProtection workbookAlgorithmName="SHA-512" workbookHashValue="/0BPXEPnC2W3G9Mxs0N1xPBO2CUAHNcnrlpodf46a+PVzdptHYY9ZXdK/+RBC/vhefKeL+e9LfYgMwZZhuGppw==" workbookSaltValue="V2Zj2SkM0B68FDEx2GJsX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P10" i="4"/>
  <c r="AT8" i="4"/>
  <c r="W8" i="4"/>
  <c r="B6"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<sst xmlns="http://schemas.openxmlformats.org/spreadsheetml/2006/main" count="236" uniqueCount="117">
  <si>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</si>
  <si>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</si>
  <si>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</si>
  <si>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</si>
  <si>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</si>
  <si>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</si>
  <si>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</si>
  <si>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</si>
  <si>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</si>
  <si>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</si>
  <si>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</si>
  <si>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</si>
  <si>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</si>
  <si>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</si>
  <si>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</si>
  <si>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</si>
  <si>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</si>
  <si>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</si>
  <si>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</si>
  <si>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</si>
  <si>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</si>
  <si>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</si>
  <si>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</si>
  <si>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</si>
  <si>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</si>
  <si>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</si>
  <si>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</si>
  <si>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</si>
  <si>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</si>
  <si>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</si>
  <si>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</si>
  <si>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</si>
  <si>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</si>
  <si>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</si>
  <si>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</si>
  <si>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</si>
  <si>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</si>
  <si>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</si>
  <si>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</si>
  <si>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</si>
  <si>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</si>
  <si>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</si>
  <si>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</si>
  <si>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</si>
  <si>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</si>
  <si>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</si>
  <si>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</si>
  <si>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</si>
  <si>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</si>
  <si>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</si>
  <si>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</si>
  <si>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</si>
  <si>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</si>
  <si>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</si>
  <si>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</si>
  <si>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</si>
  <si>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</si>
  <si>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</si>
  <si>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</si>
  <si>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</si>
  <si>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</si>
  <si>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</si>
  <si>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</si>
  <si>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</si>
  <si>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</si>
  <si>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</si>
  <si>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</si>
  <si>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</si>
  <si>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</si>
  <si>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</si>
  <si>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</si>
  <si>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</si>
  <si>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</si>
  <si>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</si>
  <si>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</si>
  <si>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</si>
  <si>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</si>
  <si>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</si>
  <si>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</si>
  <si>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</si>
  <si>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</si>
  <si>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</si>
  <si>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</si>
  <si>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</si>
  <si>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</si>
  <si>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</si>
  <si>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</si>
  <si>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</si>
  <si>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</si>
  <si>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</si>
  <si>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</si>
  <si>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</si>
  <si>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</si>
  <si>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</si>
  <si>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</si>
  <si>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</si>
  <si>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那珂川市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</si>
  <si>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</si>
  <si>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</si>
  <si>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</si>
  <si>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</si>
  <si>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</si>
  <si>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</si>
  <si>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</si>
  <si>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</si>
  <si>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</si>
  <si>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</si>
  <si>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</si>
  <si>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</si>
  <si>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</si>
  <si>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</si>
  <si>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</si>
  <si>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</si>
  <si>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</si>
  <si>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1.経営の健全性・効率性
　経営状況は健全な状態にあります。今後、人口減少や節水意識の高まりなどによる使用料収入の減少が見込まれます。引き続き、経営指標等で分析を行い適正な経営を行っていきます。
2.老朽化の状況　
　法定耐用年数を経過した管渠や改善が必要な管渠はありません。今後は老朽化による事故を未然に防ぐため、下水道ストックマネジメント計画に基づき、計画的かつ効率的な管渠等の更新を行っていきます。
3.人材確保
　公営企業に携わる人材確保が困難であるため、官民連携による人材不足の解消を検討していきます。
4.物価高騰対策
　近年の給与費・物価高騰を踏まえ、経費削減と事業見直しが必要であるため、官民連携による運営効率化と費用抑制を検討していきます。　　　　　　　　　　　　　　　　　　　　　　　　　　　</t>
    <rPh sb="207" eb="209">
      <t>ジンザイ</t>
    </rPh>
    <rPh sb="209" eb="211">
      <t>カクホ</t>
    </rPh>
    <rPh sb="213" eb="217">
      <t>コウエイキギョウ</t>
    </rPh>
    <rPh sb="218" eb="219">
      <t>タズサ</t>
    </rPh>
    <rPh sb="221" eb="223">
      <t>ジンザイ</t>
    </rPh>
    <rPh sb="223" eb="225">
      <t>カクホ</t>
    </rPh>
    <rPh sb="226" eb="228">
      <t>コンナン</t>
    </rPh>
    <rPh sb="249" eb="251">
      <t>ケントウ</t>
    </rPh>
    <rPh sb="262" eb="264">
      <t>ブッカ</t>
    </rPh>
    <rPh sb="264" eb="266">
      <t>コウトウ</t>
    </rPh>
    <rPh sb="266" eb="268">
      <t>タイサク</t>
    </rPh>
    <rPh sb="270" eb="272">
      <t>キンネン</t>
    </rPh>
    <rPh sb="282" eb="283">
      <t>フ</t>
    </rPh>
    <rPh sb="305" eb="307">
      <t>カンミン</t>
    </rPh>
    <rPh sb="307" eb="309">
      <t>レンケイ</t>
    </rPh>
    <rPh sb="323" eb="325">
      <t>ケントウ</t>
    </rPh>
    <phoneticPr fontId="4"/>
  </si>
  <si>
    <r>
      <t xml:space="preserve">①有形固定資産減価償却率
</t>
    </r>
    <r>
      <rPr>
        <sz val="11"/>
        <color rgb="FFFF0000"/>
        <rFont val="ＭＳ ゴシック"/>
        <family val="3"/>
        <charset val="128"/>
      </rPr>
      <t>　</t>
    </r>
    <r>
      <rPr>
        <sz val="11"/>
        <rFont val="ＭＳ ゴシック"/>
        <family val="3"/>
        <charset val="128"/>
      </rPr>
      <t>本市の特定環境保全公共下水道事業は、平成19年度より供用開始しているため、類似団体と比較すると低い水準にあります。</t>
    </r>
    <r>
      <rPr>
        <sz val="11"/>
        <color theme="1"/>
        <rFont val="ＭＳ ゴシック"/>
        <family val="3"/>
        <charset val="128"/>
      </rPr>
      <t xml:space="preserve">
②管渠老朽化比率
　令和６年度末現在、法定耐用年数を経過した管渠はないため、当該指標の表示はありません。
③管渠改善率
　令和６年度末現在、更新した管渠はないため、当該指標の表示はありません。　
</t>
    </r>
    <rPh sb="82" eb="84">
      <t>レイワ</t>
    </rPh>
    <phoneticPr fontId="4"/>
  </si>
  <si>
    <t xml:space="preserve">①経常収支比率
　100％を超えており、健全な経営状態です。
②累積欠損金比率
　累積欠損金はないため、当該指標の表示はありません。今後も欠損金が生じることがないよう適正な経営を行っていきます。
③流動比率
　類似団体と比較して低い水準となっています。使用料収入の確保や効率的な維持管理により財源を確保し、支払い能力の向上を図っていきます。
④企業債残高対事業規模比率
　平成19年度から事業開始し工事は完了に近づいています。類似団体平均値とほぼ同水準となっています。
⑤経費回収率
　100％を超えており、健全な経営状態です。
⑥汚水処理原価
　類似団体平均値と比較して高くなっています。
⑦施設利用率
　汚水処理施設を所有していないため、当該指標の表示はありません。
⑧水洗化率
　類似団体と比較して同水準となっています。今後も公共用水域の保全・使用料収入の増のため水洗化率の向上に努めます。
</t>
    <rPh sb="105" eb="107">
      <t>ルイジ</t>
    </rPh>
    <rPh sb="107" eb="109">
      <t>ダンタイ</t>
    </rPh>
    <rPh sb="110" eb="112">
      <t>ヒカク</t>
    </rPh>
    <rPh sb="114" eb="115">
      <t>ヒク</t>
    </rPh>
    <rPh sb="116" eb="118">
      <t>スイジュン</t>
    </rPh>
    <rPh sb="126" eb="129">
      <t>シヨウリョウ</t>
    </rPh>
    <rPh sb="129" eb="131">
      <t>シュウニュウ</t>
    </rPh>
    <rPh sb="132" eb="134">
      <t>カクホ</t>
    </rPh>
    <rPh sb="135" eb="138">
      <t>コウリツテキ</t>
    </rPh>
    <rPh sb="139" eb="143">
      <t>イジカンリ</t>
    </rPh>
    <rPh sb="146" eb="148">
      <t>ザイゲン</t>
    </rPh>
    <rPh sb="149" eb="151">
      <t>カクホ</t>
    </rPh>
    <rPh sb="153" eb="155">
      <t>シハラ</t>
    </rPh>
    <rPh sb="156" eb="158">
      <t>ノウリョク</t>
    </rPh>
    <rPh sb="159" eb="161">
      <t>コウジョウ</t>
    </rPh>
    <rPh sb="162" eb="163">
      <t>ハカ</t>
    </rPh>
    <rPh sb="216" eb="218">
      <t>レイワ</t>
    </rPh>
    <rPh sb="219" eb="221">
      <t>ネンド</t>
    </rPh>
    <rPh sb="223" eb="224">
      <t>ドウ</t>
    </rPh>
    <rPh sb="228" eb="231">
      <t>カンセンショウ</t>
    </rPh>
    <rPh sb="231" eb="233">
      <t>タイオウ</t>
    </rPh>
    <rPh sb="233" eb="235">
      <t>チホウ</t>
    </rPh>
    <rPh sb="235" eb="237">
      <t>ソウセイ</t>
    </rPh>
    <rPh sb="237" eb="239">
      <t>リンジ</t>
    </rPh>
    <rPh sb="239" eb="242">
      <t>コウフキン</t>
    </rPh>
    <rPh sb="312" eb="314">
      <t>サクネン</t>
    </rPh>
    <rPh sb="316" eb="318">
      <t>ヒリツ</t>
    </rPh>
    <rPh sb="319" eb="320">
      <t>タカ</t>
    </rPh>
    <rPh sb="348" eb="350">
      <t>ヒカク</t>
    </rPh>
    <rPh sb="352" eb="355">
      <t>ドウスイジュン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</si>
</sst>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0F-4A66-A030-7851A4B84D7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0.02</c:v>
                </c:pt>
                <c:pt idx="1">
                  <c:v>0</c:v>
                </c:pt>
                <c:pt idx="2" formatCode="#,##0.00;&quot;△&quot;#,##0.00;&quot;-&quot;">
                  <c:v>0.08</c:v>
                </c:pt>
                <c:pt idx="3" formatCode="#,##0.00;&quot;△&quot;#,##0.00;&quot;-&quot;">
                  <c:v>0.06</c:v>
                </c:pt>
                <c:pt idx="4" formatCode="#,##0.00;&quot;△&quot;#,##0.00;&quot;-&quot;">
                  <c:v>0.05</c:v>
                </c:pt>
              </c:numCache>
            </c:numRef>
          </c:val>
          <c:smooth val="0"/>
          <c:extLst>
            <c:ext xmlns:c16="http://schemas.microsoft.com/office/drawing/2014/chart" uri="{C3380CC4-5D6E-409C-BE32-E72D297353CC}">
              <c16:uniqueId val="{00000001-410F-4A66-A030-7851A4B84D7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4F-4CE7-B585-2456263243D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36.71</c:v>
                </c:pt>
                <c:pt idx="1">
                  <c:v>33.799999999999997</c:v>
                </c:pt>
                <c:pt idx="2">
                  <c:v>41.06</c:v>
                </c:pt>
                <c:pt idx="3">
                  <c:v>42.09</c:v>
                </c:pt>
                <c:pt idx="4">
                  <c:v>42.15</c:v>
                </c:pt>
              </c:numCache>
            </c:numRef>
          </c:val>
          <c:smooth val="0"/>
          <c:extLst>
            <c:ext xmlns:c16="http://schemas.microsoft.com/office/drawing/2014/chart" uri="{C3380CC4-5D6E-409C-BE32-E72D297353CC}">
              <c16:uniqueId val="{00000001-EB4F-4CE7-B585-2456263243D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86.27</c:v>
                </c:pt>
                <c:pt idx="1">
                  <c:v>88</c:v>
                </c:pt>
                <c:pt idx="2">
                  <c:v>88.43</c:v>
                </c:pt>
                <c:pt idx="3">
                  <c:v>89.12</c:v>
                </c:pt>
                <c:pt idx="4">
                  <c:v>89.08</c:v>
                </c:pt>
              </c:numCache>
            </c:numRef>
          </c:val>
          <c:extLst>
            <c:ext xmlns:c16="http://schemas.microsoft.com/office/drawing/2014/chart" uri="{C3380CC4-5D6E-409C-BE32-E72D297353CC}">
              <c16:uniqueId val="{00000000-E850-4143-BEBA-EAE17AE6EC1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70.05</c:v>
                </c:pt>
                <c:pt idx="1">
                  <c:v>67.09</c:v>
                </c:pt>
                <c:pt idx="2">
                  <c:v>84.34</c:v>
                </c:pt>
                <c:pt idx="3">
                  <c:v>84.73</c:v>
                </c:pt>
                <c:pt idx="4">
                  <c:v>84.21</c:v>
                </c:pt>
              </c:numCache>
            </c:numRef>
          </c:val>
          <c:smooth val="0"/>
          <c:extLst>
            <c:ext xmlns:c16="http://schemas.microsoft.com/office/drawing/2014/chart" uri="{C3380CC4-5D6E-409C-BE32-E72D297353CC}">
              <c16:uniqueId val="{00000001-E850-4143-BEBA-EAE17AE6EC1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100.12</c:v>
                </c:pt>
                <c:pt idx="1">
                  <c:v>100.12</c:v>
                </c:pt>
                <c:pt idx="2">
                  <c:v>100.07</c:v>
                </c:pt>
                <c:pt idx="3">
                  <c:v>116.21</c:v>
                </c:pt>
                <c:pt idx="4">
                  <c:v>133.21</c:v>
                </c:pt>
              </c:numCache>
            </c:numRef>
          </c:val>
          <c:extLst>
            <c:ext xmlns:c16="http://schemas.microsoft.com/office/drawing/2014/chart" uri="{C3380CC4-5D6E-409C-BE32-E72D297353CC}">
              <c16:uniqueId val="{00000000-A9FA-453B-AC53-F4BA9C9432C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100.3</c:v>
                </c:pt>
                <c:pt idx="1">
                  <c:v>99.59</c:v>
                </c:pt>
                <c:pt idx="2">
                  <c:v>106.44</c:v>
                </c:pt>
                <c:pt idx="3">
                  <c:v>107.11</c:v>
                </c:pt>
                <c:pt idx="4">
                  <c:v>106.38</c:v>
                </c:pt>
              </c:numCache>
            </c:numRef>
          </c:val>
          <c:smooth val="0"/>
          <c:extLst>
            <c:ext xmlns:c16="http://schemas.microsoft.com/office/drawing/2014/chart" uri="{C3380CC4-5D6E-409C-BE32-E72D297353CC}">
              <c16:uniqueId val="{00000001-A9FA-453B-AC53-F4BA9C9432C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14.51</c:v>
                </c:pt>
                <c:pt idx="1">
                  <c:v>16.54</c:v>
                </c:pt>
                <c:pt idx="2">
                  <c:v>18.670000000000002</c:v>
                </c:pt>
                <c:pt idx="3">
                  <c:v>20.190000000000001</c:v>
                </c:pt>
                <c:pt idx="4">
                  <c:v>22.22</c:v>
                </c:pt>
              </c:numCache>
            </c:numRef>
          </c:val>
          <c:extLst>
            <c:ext xmlns:c16="http://schemas.microsoft.com/office/drawing/2014/chart" uri="{C3380CC4-5D6E-409C-BE32-E72D297353CC}">
              <c16:uniqueId val="{00000000-F711-4C82-A4A1-4BBF4E78228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15.82</c:v>
                </c:pt>
                <c:pt idx="1">
                  <c:v>18.97</c:v>
                </c:pt>
                <c:pt idx="2">
                  <c:v>24.8</c:v>
                </c:pt>
                <c:pt idx="3">
                  <c:v>26.77</c:v>
                </c:pt>
                <c:pt idx="4">
                  <c:v>27.46</c:v>
                </c:pt>
              </c:numCache>
            </c:numRef>
          </c:val>
          <c:smooth val="0"/>
          <c:extLst>
            <c:ext xmlns:c16="http://schemas.microsoft.com/office/drawing/2014/chart" uri="{C3380CC4-5D6E-409C-BE32-E72D297353CC}">
              <c16:uniqueId val="{00000001-F711-4C82-A4A1-4BBF4E78228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CC-4F9E-9CB9-429149017FF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0.02</c:v>
                </c:pt>
                <c:pt idx="3" formatCode="#,##0.00;&quot;△&quot;#,##0.00;&quot;-&quot;">
                  <c:v>7.0000000000000007E-2</c:v>
                </c:pt>
                <c:pt idx="4" formatCode="#,##0.00;&quot;△&quot;#,##0.00;&quot;-&quot;">
                  <c:v>0.02</c:v>
                </c:pt>
              </c:numCache>
            </c:numRef>
          </c:val>
          <c:smooth val="0"/>
          <c:extLst>
            <c:ext xmlns:c16="http://schemas.microsoft.com/office/drawing/2014/chart" uri="{C3380CC4-5D6E-409C-BE32-E72D297353CC}">
              <c16:uniqueId val="{00000001-66CC-4F9E-9CB9-429149017FF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76-42AB-91B8-BE96FC1333A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254.91</c:v>
                </c:pt>
                <c:pt idx="1">
                  <c:v>366.52</c:v>
                </c:pt>
                <c:pt idx="2">
                  <c:v>72.86</c:v>
                </c:pt>
                <c:pt idx="3">
                  <c:v>69.540000000000006</c:v>
                </c:pt>
                <c:pt idx="4">
                  <c:v>70.63</c:v>
                </c:pt>
              </c:numCache>
            </c:numRef>
          </c:val>
          <c:smooth val="0"/>
          <c:extLst>
            <c:ext xmlns:c16="http://schemas.microsoft.com/office/drawing/2014/chart" uri="{C3380CC4-5D6E-409C-BE32-E72D297353CC}">
              <c16:uniqueId val="{00000001-0176-42AB-91B8-BE96FC1333A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108.56</c:v>
                </c:pt>
                <c:pt idx="1">
                  <c:v>141.75</c:v>
                </c:pt>
                <c:pt idx="2">
                  <c:v>109.67</c:v>
                </c:pt>
                <c:pt idx="3">
                  <c:v>19.37</c:v>
                </c:pt>
                <c:pt idx="4">
                  <c:v>21.14</c:v>
                </c:pt>
              </c:numCache>
            </c:numRef>
          </c:val>
          <c:extLst>
            <c:ext xmlns:c16="http://schemas.microsoft.com/office/drawing/2014/chart" uri="{C3380CC4-5D6E-409C-BE32-E72D297353CC}">
              <c16:uniqueId val="{00000000-9180-4C4F-8425-B35409565B6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64.17</c:v>
                </c:pt>
                <c:pt idx="1">
                  <c:v>89.11</c:v>
                </c:pt>
                <c:pt idx="2">
                  <c:v>45.42</c:v>
                </c:pt>
                <c:pt idx="3">
                  <c:v>50.63</c:v>
                </c:pt>
                <c:pt idx="4">
                  <c:v>53.28</c:v>
                </c:pt>
              </c:numCache>
            </c:numRef>
          </c:val>
          <c:smooth val="0"/>
          <c:extLst>
            <c:ext xmlns:c16="http://schemas.microsoft.com/office/drawing/2014/chart" uri="{C3380CC4-5D6E-409C-BE32-E72D297353CC}">
              <c16:uniqueId val="{00000001-9180-4C4F-8425-B35409565B6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2002.45</c:v>
                </c:pt>
                <c:pt idx="1">
                  <c:v>2149.87</c:v>
                </c:pt>
                <c:pt idx="2">
                  <c:v>2210.21</c:v>
                </c:pt>
                <c:pt idx="3">
                  <c:v>1921.93</c:v>
                </c:pt>
                <c:pt idx="4">
                  <c:v>1303.22</c:v>
                </c:pt>
              </c:numCache>
            </c:numRef>
          </c:val>
          <c:extLst>
            <c:ext xmlns:c16="http://schemas.microsoft.com/office/drawing/2014/chart" uri="{C3380CC4-5D6E-409C-BE32-E72D297353CC}">
              <c16:uniqueId val="{00000000-DACA-45B7-BF7B-1E5171CA2CA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1209.45</c:v>
                </c:pt>
                <c:pt idx="1">
                  <c:v>1042.6400000000001</c:v>
                </c:pt>
                <c:pt idx="2">
                  <c:v>1195.47</c:v>
                </c:pt>
                <c:pt idx="3">
                  <c:v>1168.69</c:v>
                </c:pt>
                <c:pt idx="4">
                  <c:v>1142.44</c:v>
                </c:pt>
              </c:numCache>
            </c:numRef>
          </c:val>
          <c:smooth val="0"/>
          <c:extLst>
            <c:ext xmlns:c16="http://schemas.microsoft.com/office/drawing/2014/chart" uri="{C3380CC4-5D6E-409C-BE32-E72D297353CC}">
              <c16:uniqueId val="{00000001-DACA-45B7-BF7B-1E5171CA2CA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100.14</c:v>
                </c:pt>
                <c:pt idx="1">
                  <c:v>100.25</c:v>
                </c:pt>
                <c:pt idx="2">
                  <c:v>96.94</c:v>
                </c:pt>
                <c:pt idx="3">
                  <c:v>100.71</c:v>
                </c:pt>
                <c:pt idx="4">
                  <c:v>143.88</c:v>
                </c:pt>
              </c:numCache>
            </c:numRef>
          </c:val>
          <c:extLst>
            <c:ext xmlns:c16="http://schemas.microsoft.com/office/drawing/2014/chart" uri="{C3380CC4-5D6E-409C-BE32-E72D297353CC}">
              <c16:uniqueId val="{00000000-2DFB-4D80-A89E-B7AF15EB4D3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55.93</c:v>
                </c:pt>
                <c:pt idx="1">
                  <c:v>55.76</c:v>
                </c:pt>
                <c:pt idx="2">
                  <c:v>69.430000000000007</c:v>
                </c:pt>
                <c:pt idx="3">
                  <c:v>70.709999999999994</c:v>
                </c:pt>
                <c:pt idx="4">
                  <c:v>66.63</c:v>
                </c:pt>
              </c:numCache>
            </c:numRef>
          </c:val>
          <c:smooth val="0"/>
          <c:extLst>
            <c:ext xmlns:c16="http://schemas.microsoft.com/office/drawing/2014/chart" uri="{C3380CC4-5D6E-409C-BE32-E72D297353CC}">
              <c16:uniqueId val="{00000001-2DFB-4D80-A89E-B7AF15EB4D3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520.29</c:v>
                </c:pt>
                <c:pt idx="1">
                  <c:v>504.15</c:v>
                </c:pt>
                <c:pt idx="2">
                  <c:v>481.6</c:v>
                </c:pt>
                <c:pt idx="3">
                  <c:v>499.49</c:v>
                </c:pt>
                <c:pt idx="4">
                  <c:v>494.97</c:v>
                </c:pt>
              </c:numCache>
            </c:numRef>
          </c:val>
          <c:extLst>
            <c:ext xmlns:c16="http://schemas.microsoft.com/office/drawing/2014/chart" uri="{C3380CC4-5D6E-409C-BE32-E72D297353CC}">
              <c16:uniqueId val="{00000000-5083-4BC9-873D-FD7949E8A6B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296.14999999999998</c:v>
                </c:pt>
                <c:pt idx="2">
                  <c:v>239.46</c:v>
                </c:pt>
                <c:pt idx="3">
                  <c:v>233.15</c:v>
                </c:pt>
                <c:pt idx="4">
                  <c:v>252.17</c:v>
                </c:pt>
              </c:numCache>
            </c:numRef>
          </c:val>
          <c:smooth val="0"/>
          <c:extLst>
            <c:ext xmlns:c16="http://schemas.microsoft.com/office/drawing/2014/chart" uri="{C3380CC4-5D6E-409C-BE32-E72D297353CC}">
              <c16:uniqueId val="{00000001-5083-4BC9-873D-FD7949E8A6B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福岡県　那珂川市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49435</v>
      </c>
      <c r="AM8" s="41"/>
      <c r="AN8" s="41"/>
      <c r="AO8" s="41"/>
      <c r="AP8" s="41"/>
      <c r="AQ8" s="41"/>
      <c r="AR8" s="41"/>
      <c r="AS8" s="41"/>
      <c r="AT8" s="34">
        <f>データ!T6</f>
        <v>74.95</v>
      </c>
      <c r="AU8" s="34"/>
      <c r="AV8" s="34"/>
      <c r="AW8" s="34"/>
      <c r="AX8" s="34"/>
      <c r="AY8" s="34"/>
      <c r="AZ8" s="34"/>
      <c r="BA8" s="34"/>
      <c r="BB8" s="34">
        <f>データ!U6</f>
        <v>659.57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38.29</v>
      </c>
      <c r="J10" s="34"/>
      <c r="K10" s="34"/>
      <c r="L10" s="34"/>
      <c r="M10" s="34"/>
      <c r="N10" s="34"/>
      <c r="O10" s="34"/>
      <c r="P10" s="34">
        <f>データ!P6</f>
        <v>3.22</v>
      </c>
      <c r="Q10" s="34"/>
      <c r="R10" s="34"/>
      <c r="S10" s="34"/>
      <c r="T10" s="34"/>
      <c r="U10" s="34"/>
      <c r="V10" s="34"/>
      <c r="W10" s="34">
        <f>データ!Q6</f>
        <v>100</v>
      </c>
      <c r="X10" s="34"/>
      <c r="Y10" s="34"/>
      <c r="Z10" s="34"/>
      <c r="AA10" s="34"/>
      <c r="AB10" s="34"/>
      <c r="AC10" s="34"/>
      <c r="AD10" s="41">
        <f>データ!R6</f>
        <v>3410</v>
      </c>
      <c r="AE10" s="41"/>
      <c r="AF10" s="41"/>
      <c r="AG10" s="41"/>
      <c r="AH10" s="41"/>
      <c r="AI10" s="41"/>
      <c r="AJ10" s="41"/>
      <c r="AK10" s="2"/>
      <c r="AL10" s="41">
        <f>データ!V6</f>
        <v>1584</v>
      </c>
      <c r="AM10" s="41"/>
      <c r="AN10" s="41"/>
      <c r="AO10" s="41"/>
      <c r="AP10" s="41"/>
      <c r="AQ10" s="41"/>
      <c r="AR10" s="41"/>
      <c r="AS10" s="41"/>
      <c r="AT10" s="34">
        <f>データ!W6</f>
        <v>0.49</v>
      </c>
      <c r="AU10" s="34"/>
      <c r="AV10" s="34"/>
      <c r="AW10" s="34"/>
      <c r="AX10" s="34"/>
      <c r="AY10" s="34"/>
      <c r="AZ10" s="34"/>
      <c r="BA10" s="34"/>
      <c r="BB10" s="34">
        <f>データ!X6</f>
        <v>3232.65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24"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21"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1mIKCMpjSG8kYSSqjFtG0KBgVR7VU3i0ryuhBO8bKe3YUdPpX3zEsDJEtn2vGAocXrSSqdMLQ4WMDCB9/SwvFw==" saltValue="Wg7q1ZWvX143AfaXFlC0T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402311</v>
      </c>
      <c r="D6" s="19">
        <f t="shared" si="3"/>
        <v>46</v>
      </c>
      <c r="E6" s="19">
        <f t="shared" si="3"/>
        <v>17</v>
      </c>
      <c r="F6" s="19">
        <f t="shared" si="3"/>
        <v>4</v>
      </c>
      <c r="G6" s="19">
        <f t="shared" si="3"/>
        <v>0</v>
      </c>
      <c r="H6" s="19" t="str">
        <f t="shared" si="3"/>
        <v>福岡県　那珂川市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38.29</v>
      </c>
      <c r="P6" s="20">
        <f t="shared" si="3"/>
        <v>3.22</v>
      </c>
      <c r="Q6" s="20">
        <f t="shared" si="3"/>
        <v>100</v>
      </c>
      <c r="R6" s="20">
        <f t="shared" si="3"/>
        <v>3410</v>
      </c>
      <c r="S6" s="20">
        <f t="shared" si="3"/>
        <v>49435</v>
      </c>
      <c r="T6" s="20">
        <f t="shared" si="3"/>
        <v>74.95</v>
      </c>
      <c r="U6" s="20">
        <f t="shared" si="3"/>
        <v>659.57</v>
      </c>
      <c r="V6" s="20">
        <f t="shared" si="3"/>
        <v>1584</v>
      </c>
      <c r="W6" s="20">
        <f t="shared" si="3"/>
        <v>0.49</v>
      </c>
      <c r="X6" s="20">
        <f t="shared" si="3"/>
        <v>3232.65</v>
      </c>
      <c r="Y6" s="21">
        <f>IF(Y7="",NA(),Y7)</f>
        <v>100.12</v>
      </c>
      <c r="Z6" s="21">
        <f t="shared" ref="Z6:AH6" si="4">IF(Z7="",NA(),Z7)</f>
        <v>100.12</v>
      </c>
      <c r="AA6" s="21">
        <f t="shared" si="4"/>
        <v>100.07</v>
      </c>
      <c r="AB6" s="21">
        <f t="shared" si="4"/>
        <v>116.21</v>
      </c>
      <c r="AC6" s="21">
        <f t="shared" si="4"/>
        <v>133.21</v>
      </c>
      <c r="AD6" s="21">
        <f t="shared" si="4"/>
        <v>100.3</v>
      </c>
      <c r="AE6" s="21">
        <f t="shared" si="4"/>
        <v>99.59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254.91</v>
      </c>
      <c r="AP6" s="21">
        <f t="shared" si="5"/>
        <v>366.52</v>
      </c>
      <c r="AQ6" s="21">
        <f t="shared" si="5"/>
        <v>72.86</v>
      </c>
      <c r="AR6" s="21">
        <f t="shared" si="5"/>
        <v>69.540000000000006</v>
      </c>
      <c r="AS6" s="21">
        <f t="shared" si="5"/>
        <v>70.63</v>
      </c>
      <c r="AT6" s="20" t="str">
        <f>IF(AT7="","",IF(AT7="-","【-】","【"&amp;SUBSTITUTE(TEXT(AT7,"#,##0.00"),"-","△")&amp;"】"))</f>
        <v>【63.54】</v>
      </c>
      <c r="AU6" s="21">
        <f>IF(AU7="",NA(),AU7)</f>
        <v>108.56</v>
      </c>
      <c r="AV6" s="21">
        <f t="shared" ref="AV6:BD6" si="6">IF(AV7="",NA(),AV7)</f>
        <v>141.75</v>
      </c>
      <c r="AW6" s="21">
        <f t="shared" si="6"/>
        <v>109.67</v>
      </c>
      <c r="AX6" s="21">
        <f t="shared" si="6"/>
        <v>19.37</v>
      </c>
      <c r="AY6" s="21">
        <f t="shared" si="6"/>
        <v>21.14</v>
      </c>
      <c r="AZ6" s="21">
        <f t="shared" si="6"/>
        <v>64.17</v>
      </c>
      <c r="BA6" s="21">
        <f t="shared" si="6"/>
        <v>89.11</v>
      </c>
      <c r="BB6" s="21">
        <f t="shared" si="6"/>
        <v>45.42</v>
      </c>
      <c r="BC6" s="21">
        <f t="shared" si="6"/>
        <v>50.63</v>
      </c>
      <c r="BD6" s="21">
        <f t="shared" si="6"/>
        <v>53.28</v>
      </c>
      <c r="BE6" s="20" t="str">
        <f>IF(BE7="","",IF(BE7="-","【-】","【"&amp;SUBSTITUTE(TEXT(BE7,"#,##0.00"),"-","△")&amp;"】"))</f>
        <v>【50.90】</v>
      </c>
      <c r="BF6" s="21">
        <f>IF(BF7="",NA(),BF7)</f>
        <v>2002.45</v>
      </c>
      <c r="BG6" s="21">
        <f t="shared" ref="BG6:BO6" si="7">IF(BG7="",NA(),BG7)</f>
        <v>2149.87</v>
      </c>
      <c r="BH6" s="21">
        <f t="shared" si="7"/>
        <v>2210.21</v>
      </c>
      <c r="BI6" s="21">
        <f t="shared" si="7"/>
        <v>1921.93</v>
      </c>
      <c r="BJ6" s="21">
        <f t="shared" si="7"/>
        <v>1303.22</v>
      </c>
      <c r="BK6" s="21">
        <f t="shared" si="7"/>
        <v>1209.45</v>
      </c>
      <c r="BL6" s="21">
        <f t="shared" si="7"/>
        <v>1042.6400000000001</v>
      </c>
      <c r="BM6" s="21">
        <f t="shared" si="7"/>
        <v>1195.47</v>
      </c>
      <c r="BN6" s="21">
        <f t="shared" si="7"/>
        <v>1168.69</v>
      </c>
      <c r="BO6" s="21">
        <f t="shared" si="7"/>
        <v>1142.44</v>
      </c>
      <c r="BP6" s="20" t="str">
        <f>IF(BP7="","",IF(BP7="-","【-】","【"&amp;SUBSTITUTE(TEXT(BP7,"#,##0.00"),"-","△")&amp;"】"))</f>
        <v>【1,099.15】</v>
      </c>
      <c r="BQ6" s="21">
        <f>IF(BQ7="",NA(),BQ7)</f>
        <v>100.14</v>
      </c>
      <c r="BR6" s="21">
        <f t="shared" ref="BR6:BZ6" si="8">IF(BR7="",NA(),BR7)</f>
        <v>100.25</v>
      </c>
      <c r="BS6" s="21">
        <f t="shared" si="8"/>
        <v>96.94</v>
      </c>
      <c r="BT6" s="21">
        <f t="shared" si="8"/>
        <v>100.71</v>
      </c>
      <c r="BU6" s="21">
        <f t="shared" si="8"/>
        <v>143.88</v>
      </c>
      <c r="BV6" s="21">
        <f t="shared" si="8"/>
        <v>55.93</v>
      </c>
      <c r="BW6" s="21">
        <f t="shared" si="8"/>
        <v>55.76</v>
      </c>
      <c r="BX6" s="21">
        <f t="shared" si="8"/>
        <v>69.430000000000007</v>
      </c>
      <c r="BY6" s="21">
        <f t="shared" si="8"/>
        <v>70.709999999999994</v>
      </c>
      <c r="BZ6" s="21">
        <f t="shared" si="8"/>
        <v>66.63</v>
      </c>
      <c r="CA6" s="20" t="str">
        <f>IF(CA7="","",IF(CA7="-","【-】","【"&amp;SUBSTITUTE(TEXT(CA7,"#,##0.00"),"-","△")&amp;"】"))</f>
        <v>【72.92】</v>
      </c>
      <c r="CB6" s="21">
        <f>IF(CB7="",NA(),CB7)</f>
        <v>520.29</v>
      </c>
      <c r="CC6" s="21">
        <f t="shared" ref="CC6:CK6" si="9">IF(CC7="",NA(),CC7)</f>
        <v>504.15</v>
      </c>
      <c r="CD6" s="21">
        <f t="shared" si="9"/>
        <v>481.6</v>
      </c>
      <c r="CE6" s="21">
        <f t="shared" si="9"/>
        <v>499.49</v>
      </c>
      <c r="CF6" s="21">
        <f t="shared" si="9"/>
        <v>494.97</v>
      </c>
      <c r="CG6" s="21">
        <f t="shared" si="9"/>
        <v>289.60000000000002</v>
      </c>
      <c r="CH6" s="21">
        <f t="shared" si="9"/>
        <v>296.14999999999998</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36.71</v>
      </c>
      <c r="CS6" s="21">
        <f t="shared" si="10"/>
        <v>33.799999999999997</v>
      </c>
      <c r="CT6" s="21">
        <f t="shared" si="10"/>
        <v>41.06</v>
      </c>
      <c r="CU6" s="21">
        <f t="shared" si="10"/>
        <v>42.09</v>
      </c>
      <c r="CV6" s="21">
        <f t="shared" si="10"/>
        <v>42.15</v>
      </c>
      <c r="CW6" s="20" t="str">
        <f>IF(CW7="","",IF(CW7="-","【-】","【"&amp;SUBSTITUTE(TEXT(CW7,"#,##0.00"),"-","△")&amp;"】"))</f>
        <v>【43.17】</v>
      </c>
      <c r="CX6" s="21">
        <f>IF(CX7="",NA(),CX7)</f>
        <v>86.27</v>
      </c>
      <c r="CY6" s="21">
        <f t="shared" ref="CY6:DG6" si="11">IF(CY7="",NA(),CY7)</f>
        <v>88</v>
      </c>
      <c r="CZ6" s="21">
        <f t="shared" si="11"/>
        <v>88.43</v>
      </c>
      <c r="DA6" s="21">
        <f t="shared" si="11"/>
        <v>89.12</v>
      </c>
      <c r="DB6" s="21">
        <f t="shared" si="11"/>
        <v>89.08</v>
      </c>
      <c r="DC6" s="21">
        <f t="shared" si="11"/>
        <v>70.05</v>
      </c>
      <c r="DD6" s="21">
        <f t="shared" si="11"/>
        <v>67.09</v>
      </c>
      <c r="DE6" s="21">
        <f t="shared" si="11"/>
        <v>84.34</v>
      </c>
      <c r="DF6" s="21">
        <f t="shared" si="11"/>
        <v>84.73</v>
      </c>
      <c r="DG6" s="21">
        <f t="shared" si="11"/>
        <v>84.21</v>
      </c>
      <c r="DH6" s="20" t="str">
        <f>IF(DH7="","",IF(DH7="-","【-】","【"&amp;SUBSTITUTE(TEXT(DH7,"#,##0.00"),"-","△")&amp;"】"))</f>
        <v>【86.31】</v>
      </c>
      <c r="DI6" s="21">
        <f>IF(DI7="",NA(),DI7)</f>
        <v>14.51</v>
      </c>
      <c r="DJ6" s="21">
        <f t="shared" ref="DJ6:DR6" si="12">IF(DJ7="",NA(),DJ7)</f>
        <v>16.54</v>
      </c>
      <c r="DK6" s="21">
        <f t="shared" si="12"/>
        <v>18.670000000000002</v>
      </c>
      <c r="DL6" s="21">
        <f t="shared" si="12"/>
        <v>20.190000000000001</v>
      </c>
      <c r="DM6" s="21">
        <f t="shared" si="12"/>
        <v>22.22</v>
      </c>
      <c r="DN6" s="21">
        <f t="shared" si="12"/>
        <v>15.82</v>
      </c>
      <c r="DO6" s="21">
        <f t="shared" si="12"/>
        <v>18.97</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0.02</v>
      </c>
      <c r="EK6" s="20">
        <f t="shared" si="14"/>
        <v>0</v>
      </c>
      <c r="EL6" s="21">
        <f t="shared" si="14"/>
        <v>0.08</v>
      </c>
      <c r="EM6" s="21">
        <f t="shared" si="14"/>
        <v>0.06</v>
      </c>
      <c r="EN6" s="21">
        <f t="shared" si="14"/>
        <v>0.05</v>
      </c>
      <c r="EO6" s="20" t="str">
        <f>IF(EO7="","",IF(EO7="-","【-】","【"&amp;SUBSTITUTE(TEXT(EO7,"#,##0.00"),"-","△")&amp;"】"))</f>
        <v>【0.15】</v>
      </c>
    </row>
    <row r="7" spans="1:148" s="22" customFormat="1" x14ac:dyDescent="0.15">
      <c r="A7" s="14"/>
      <c r="B7" s="23">
        <v>2024</v>
      </c>
      <c r="C7" s="23">
        <v>402311</v>
      </c>
      <c r="D7" s="23">
        <v>46</v>
      </c>
      <c r="E7" s="23">
        <v>17</v>
      </c>
      <c r="F7" s="23">
        <v>4</v>
      </c>
      <c r="G7" s="23">
        <v>0</v>
      </c>
      <c r="H7" s="23" t="s">
        <v>96</v>
      </c>
      <c r="I7" s="23" t="s">
        <v>97</v>
      </c>
      <c r="J7" s="23" t="s">
        <v>98</v>
      </c>
      <c r="K7" s="23" t="s">
        <v>99</v>
      </c>
      <c r="L7" s="23" t="s">
        <v>100</v>
      </c>
      <c r="M7" s="23" t="s">
        <v>101</v>
      </c>
      <c r="N7" s="24" t="s">
        <v>102</v>
      </c>
      <c r="O7" s="24">
        <v>38.29</v>
      </c>
      <c r="P7" s="24">
        <v>3.22</v>
      </c>
      <c r="Q7" s="24">
        <v>100</v>
      </c>
      <c r="R7" s="24">
        <v>3410</v>
      </c>
      <c r="S7" s="24">
        <v>49435</v>
      </c>
      <c r="T7" s="24">
        <v>74.95</v>
      </c>
      <c r="U7" s="24">
        <v>659.57</v>
      </c>
      <c r="V7" s="24">
        <v>1584</v>
      </c>
      <c r="W7" s="24">
        <v>0.49</v>
      </c>
      <c r="X7" s="24">
        <v>3232.65</v>
      </c>
      <c r="Y7" s="24">
        <v>100.12</v>
      </c>
      <c r="Z7" s="24">
        <v>100.12</v>
      </c>
      <c r="AA7" s="24">
        <v>100.07</v>
      </c>
      <c r="AB7" s="24">
        <v>116.21</v>
      </c>
      <c r="AC7" s="24">
        <v>133.21</v>
      </c>
      <c r="AD7" s="24">
        <v>100.3</v>
      </c>
      <c r="AE7" s="24">
        <v>99.59</v>
      </c>
      <c r="AF7" s="24">
        <v>106.44</v>
      </c>
      <c r="AG7" s="24">
        <v>107.11</v>
      </c>
      <c r="AH7" s="24">
        <v>106.38</v>
      </c>
      <c r="AI7" s="24">
        <v>105.07</v>
      </c>
      <c r="AJ7" s="24">
        <v>0</v>
      </c>
      <c r="AK7" s="24">
        <v>0</v>
      </c>
      <c r="AL7" s="24">
        <v>0</v>
      </c>
      <c r="AM7" s="24">
        <v>0</v>
      </c>
      <c r="AN7" s="24">
        <v>0</v>
      </c>
      <c r="AO7" s="24">
        <v>254.91</v>
      </c>
      <c r="AP7" s="24">
        <v>366.52</v>
      </c>
      <c r="AQ7" s="24">
        <v>72.86</v>
      </c>
      <c r="AR7" s="24">
        <v>69.540000000000006</v>
      </c>
      <c r="AS7" s="24">
        <v>70.63</v>
      </c>
      <c r="AT7" s="24">
        <v>63.54</v>
      </c>
      <c r="AU7" s="24">
        <v>108.56</v>
      </c>
      <c r="AV7" s="24">
        <v>141.75</v>
      </c>
      <c r="AW7" s="24">
        <v>109.67</v>
      </c>
      <c r="AX7" s="24">
        <v>19.37</v>
      </c>
      <c r="AY7" s="24">
        <v>21.14</v>
      </c>
      <c r="AZ7" s="24">
        <v>64.17</v>
      </c>
      <c r="BA7" s="24">
        <v>89.11</v>
      </c>
      <c r="BB7" s="24">
        <v>45.42</v>
      </c>
      <c r="BC7" s="24">
        <v>50.63</v>
      </c>
      <c r="BD7" s="24">
        <v>53.28</v>
      </c>
      <c r="BE7" s="24">
        <v>50.9</v>
      </c>
      <c r="BF7" s="24">
        <v>2002.45</v>
      </c>
      <c r="BG7" s="24">
        <v>2149.87</v>
      </c>
      <c r="BH7" s="24">
        <v>2210.21</v>
      </c>
      <c r="BI7" s="24">
        <v>1921.93</v>
      </c>
      <c r="BJ7" s="24">
        <v>1303.22</v>
      </c>
      <c r="BK7" s="24">
        <v>1209.45</v>
      </c>
      <c r="BL7" s="24">
        <v>1042.6400000000001</v>
      </c>
      <c r="BM7" s="24">
        <v>1195.47</v>
      </c>
      <c r="BN7" s="24">
        <v>1168.69</v>
      </c>
      <c r="BO7" s="24">
        <v>1142.44</v>
      </c>
      <c r="BP7" s="24">
        <v>1099.1500000000001</v>
      </c>
      <c r="BQ7" s="24">
        <v>100.14</v>
      </c>
      <c r="BR7" s="24">
        <v>100.25</v>
      </c>
      <c r="BS7" s="24">
        <v>96.94</v>
      </c>
      <c r="BT7" s="24">
        <v>100.71</v>
      </c>
      <c r="BU7" s="24">
        <v>143.88</v>
      </c>
      <c r="BV7" s="24">
        <v>55.93</v>
      </c>
      <c r="BW7" s="24">
        <v>55.76</v>
      </c>
      <c r="BX7" s="24">
        <v>69.430000000000007</v>
      </c>
      <c r="BY7" s="24">
        <v>70.709999999999994</v>
      </c>
      <c r="BZ7" s="24">
        <v>66.63</v>
      </c>
      <c r="CA7" s="24">
        <v>72.92</v>
      </c>
      <c r="CB7" s="24">
        <v>520.29</v>
      </c>
      <c r="CC7" s="24">
        <v>504.15</v>
      </c>
      <c r="CD7" s="24">
        <v>481.6</v>
      </c>
      <c r="CE7" s="24">
        <v>499.49</v>
      </c>
      <c r="CF7" s="24">
        <v>494.97</v>
      </c>
      <c r="CG7" s="24">
        <v>289.60000000000002</v>
      </c>
      <c r="CH7" s="24">
        <v>296.14999999999998</v>
      </c>
      <c r="CI7" s="24">
        <v>239.46</v>
      </c>
      <c r="CJ7" s="24">
        <v>233.15</v>
      </c>
      <c r="CK7" s="24">
        <v>252.17</v>
      </c>
      <c r="CL7" s="24">
        <v>225.78</v>
      </c>
      <c r="CM7" s="24" t="s">
        <v>102</v>
      </c>
      <c r="CN7" s="24" t="s">
        <v>102</v>
      </c>
      <c r="CO7" s="24" t="s">
        <v>102</v>
      </c>
      <c r="CP7" s="24" t="s">
        <v>102</v>
      </c>
      <c r="CQ7" s="24" t="s">
        <v>102</v>
      </c>
      <c r="CR7" s="24">
        <v>36.71</v>
      </c>
      <c r="CS7" s="24">
        <v>33.799999999999997</v>
      </c>
      <c r="CT7" s="24">
        <v>41.06</v>
      </c>
      <c r="CU7" s="24">
        <v>42.09</v>
      </c>
      <c r="CV7" s="24">
        <v>42.15</v>
      </c>
      <c r="CW7" s="24">
        <v>43.17</v>
      </c>
      <c r="CX7" s="24">
        <v>86.27</v>
      </c>
      <c r="CY7" s="24">
        <v>88</v>
      </c>
      <c r="CZ7" s="24">
        <v>88.43</v>
      </c>
      <c r="DA7" s="24">
        <v>89.12</v>
      </c>
      <c r="DB7" s="24">
        <v>89.08</v>
      </c>
      <c r="DC7" s="24">
        <v>70.05</v>
      </c>
      <c r="DD7" s="24">
        <v>67.09</v>
      </c>
      <c r="DE7" s="24">
        <v>84.34</v>
      </c>
      <c r="DF7" s="24">
        <v>84.73</v>
      </c>
      <c r="DG7" s="24">
        <v>84.21</v>
      </c>
      <c r="DH7" s="24">
        <v>86.31</v>
      </c>
      <c r="DI7" s="24">
        <v>14.51</v>
      </c>
      <c r="DJ7" s="24">
        <v>16.54</v>
      </c>
      <c r="DK7" s="24">
        <v>18.670000000000002</v>
      </c>
      <c r="DL7" s="24">
        <v>20.190000000000001</v>
      </c>
      <c r="DM7" s="24">
        <v>22.22</v>
      </c>
      <c r="DN7" s="24">
        <v>15.82</v>
      </c>
      <c r="DO7" s="24">
        <v>18.97</v>
      </c>
      <c r="DP7" s="24">
        <v>24.8</v>
      </c>
      <c r="DQ7" s="24">
        <v>26.77</v>
      </c>
      <c r="DR7" s="24">
        <v>27.46</v>
      </c>
      <c r="DS7" s="24">
        <v>30.82</v>
      </c>
      <c r="DT7" s="24">
        <v>0</v>
      </c>
      <c r="DU7" s="24">
        <v>0</v>
      </c>
      <c r="DV7" s="24">
        <v>0</v>
      </c>
      <c r="DW7" s="24">
        <v>0</v>
      </c>
      <c r="DX7" s="24">
        <v>0</v>
      </c>
      <c r="DY7" s="24">
        <v>0</v>
      </c>
      <c r="DZ7" s="24">
        <v>0</v>
      </c>
      <c r="EA7" s="24">
        <v>0.02</v>
      </c>
      <c r="EB7" s="24">
        <v>7.0000000000000007E-2</v>
      </c>
      <c r="EC7" s="24">
        <v>0.02</v>
      </c>
      <c r="ED7" s="24">
        <v>0.06</v>
      </c>
      <c r="EE7" s="24">
        <v>0</v>
      </c>
      <c r="EF7" s="24">
        <v>0</v>
      </c>
      <c r="EG7" s="24">
        <v>0</v>
      </c>
      <c r="EH7" s="24">
        <v>0</v>
      </c>
      <c r="EI7" s="24">
        <v>0</v>
      </c>
      <c r="EJ7" s="24">
        <v>0.02</v>
      </c>
      <c r="EK7" s="24">
        <v>0</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中村　勇斗</cp:lastModifiedBy>
  <cp:lastPrinted>2026-01-27T02:32:35Z</cp:lastPrinted>
  <dcterms:created xsi:type="dcterms:W3CDTF">2025-12-23T06:14:36Z</dcterms:created>
  <dcterms:modified xsi:type="dcterms:W3CDTF">2026-01-30T01:46:52Z</dcterms:modified>
  <cp:category/>
</cp:coreProperties>
</file>