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g17-fl2\各課共有\5-4_下水道課\5-4-0_共通\◆課共通◆\■フォルダ基準表\(8-1-)経営比較分析表\令和６年度決算値（R7年提出分）\"/>
    </mc:Choice>
  </mc:AlternateContent>
  <xr:revisionPtr revIDLastSave="0" documentId="13_ncr:1_{A248C6C8-96C4-4CDF-893B-4BB2F103CDB1}" xr6:coauthVersionLast="47" xr6:coauthVersionMax="47" xr10:uidLastSave="{00000000-0000-0000-0000-000000000000}"/>
  <workbookProtection workbookAlgorithmName="SHA-512" workbookHashValue="i9UIbr21XYZnF6zt4L4wPfTQCbXi7udT6o3aDZOrOhrpinXRWnwgRRjAqW+zL40yL/HbIE2tTW7eZiKNUhrFgA==" workbookSaltValue="Dtaw5UyeGiQy8SUuamcem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BB10" i="4"/>
  <c r="AT10" i="4"/>
  <c r="P10" i="4"/>
  <c r="AT8" i="4"/>
  <c r="W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<sst xmlns="http://schemas.openxmlformats.org/spreadsheetml/2006/main" count="236" uniqueCount="115">
  <si>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</si>
  <si>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</si>
  <si>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</si>
  <si>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</si>
  <si>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</si>
  <si>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</si>
  <si>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</si>
  <si>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</si>
  <si>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</si>
  <si>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</si>
  <si>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</si>
  <si>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</si>
  <si>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</si>
  <si>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</si>
  <si>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</si>
  <si>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</si>
  <si>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</si>
  <si>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</si>
  <si>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</si>
  <si>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</si>
  <si>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</si>
  <si>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</si>
  <si>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</si>
  <si>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</si>
  <si>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</si>
  <si>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</si>
  <si>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</si>
  <si>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</si>
  <si>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</si>
  <si>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</si>
  <si>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</si>
  <si>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</si>
  <si>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</si>
  <si>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</si>
  <si>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</si>
  <si>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</si>
  <si>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</si>
  <si>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</si>
  <si>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</si>
  <si>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</si>
  <si>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</si>
  <si>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</si>
  <si>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</si>
  <si>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</si>
  <si>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</si>
  <si>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</si>
  <si>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</si>
  <si>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</si>
  <si>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</si>
  <si>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</si>
  <si>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</si>
  <si>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</si>
  <si>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</si>
  <si>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</si>
  <si>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</si>
  <si>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</si>
  <si>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</si>
  <si>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</si>
  <si>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</si>
  <si>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</si>
  <si>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</si>
  <si>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</si>
  <si>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</si>
  <si>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</si>
  <si>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</si>
  <si>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</si>
  <si>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</si>
  <si>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</si>
  <si>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</si>
  <si>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</si>
  <si>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</si>
  <si>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</si>
  <si>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</si>
  <si>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</si>
  <si>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</si>
  <si>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</si>
  <si>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</si>
  <si>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</si>
  <si>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</si>
  <si>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</si>
  <si>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</si>
  <si>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</si>
  <si>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</si>
  <si>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</si>
  <si>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</si>
  <si>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</si>
  <si>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</si>
  <si>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</si>
  <si>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</si>
  <si>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</si>
  <si>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</si>
  <si>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</si>
  <si>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</si>
  <si>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</si>
  <si>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</si>
  <si>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</si>
  <si>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那珂川市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</si>
  <si>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</si>
  <si>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</si>
  <si>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</si>
  <si>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</si>
  <si>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</si>
  <si>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</si>
  <si>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</si>
  <si>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</si>
  <si>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</si>
  <si>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</si>
  <si>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</si>
  <si>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</si>
  <si>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</si>
  <si>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</si>
  <si>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</si>
  <si>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①経常収支比率
　100％を超えており、健全な経営状態です。また、類似団体平均値を上回り、良好な水準です。
②累積欠損金比率
　累積欠損金はないため、当該指標の表示はありません。今後も欠損金が生じることがないよう適正な経営を行っていきます。
③流動比率
100％を大きく超えており、健全な経営状態です。また類似団体平均値と比較しても高い水準であり健全な経営状況です。
④企業債残高対事業規模比率
　企業債残高は類似団体平均値と比較して低い水準です。
⑤経費回収率
　100％を超えており、健全な経営状態です。
⑥汚水処理原価
　</t>
    </r>
    <r>
      <rPr>
        <sz val="11"/>
        <rFont val="ＭＳ ゴシック"/>
        <family val="3"/>
        <charset val="128"/>
      </rPr>
      <t>昨年度と比較し増加しています。類似団体平均値と比較して同水準となっています。</t>
    </r>
    <r>
      <rPr>
        <sz val="11"/>
        <color theme="1"/>
        <rFont val="ＭＳ ゴシック"/>
        <family val="3"/>
        <charset val="128"/>
      </rPr>
      <t xml:space="preserve">
⑦施設利用率
　汚水処理施設を所有していないため、当該指標の表示はありません。
⑧水洗化率
　99％を超えており、類似団体と比較しても高い水準にあります。今後も公共用水域の保全・使用料収入の増のため水洗化率の向上に努めます。
</t>
    </r>
    <rPh sb="39" eb="40">
      <t>チ</t>
    </rPh>
    <rPh sb="159" eb="160">
      <t>チ</t>
    </rPh>
    <rPh sb="264" eb="267">
      <t>サクネンド</t>
    </rPh>
    <rPh sb="268" eb="270">
      <t>ヒカク</t>
    </rPh>
    <rPh sb="271" eb="273">
      <t>ゾウカ</t>
    </rPh>
    <rPh sb="285" eb="286">
      <t>チ</t>
    </rPh>
    <phoneticPr fontId="4"/>
  </si>
  <si>
    <t xml:space="preserve">①有形固定資産減価償却率
　本市の公共下水道事業は、昭和50年より供用開始しているため、類似団体と比較すると高い水準にあります。
②管渠老朽化比率
　令和６年度末現在、法定耐用年数を経過した管渠はないため、当該指標の表示はありません。
③管渠改善率
　令和６年度末現在、更新した管渠はないため、当該指標の表示はありません。　
</t>
    <rPh sb="75" eb="77">
      <t>レイワ</t>
    </rPh>
    <rPh sb="126" eb="128">
      <t>レイワ</t>
    </rPh>
    <rPh sb="135" eb="137">
      <t>コウシン</t>
    </rPh>
    <phoneticPr fontId="4"/>
  </si>
  <si>
    <t>1.経営の健全性・効率性
　経営状況は健全な状態にあります。今後、人口減少や節水意識の高まりなどによる使用料収入の減少が見込まれます。引き続き、経営指標等で分析を行い適正な経営を行っていきます。
2.老朽化の状況　
　法定耐用年数を経過した管渠や改善が必要な管渠はありません。今後は老朽化による事故を未然に防ぐため、下水道ストックマネジメント計画に基づき、計画的かつ効率的な管渠等の更新を行っていきます。
3.人材確保
　公営企業に携わる人材確保が困難であるため、官民連携による人材不足の解消を検討していきます。
4.物価高騰対策
　近年の給与費・物価高騰を踏まえ、経費削減と事業見直しが必要であるため、官民連携による運営効率化と費用抑制を検討していきます。　　　　　　　　　　　　　　　　　　　　　　　　　　　</t>
    <rPh sb="207" eb="209">
      <t>ジンザイ</t>
    </rPh>
    <rPh sb="209" eb="211">
      <t>カクホ</t>
    </rPh>
    <rPh sb="213" eb="217">
      <t>コウエイキギョウ</t>
    </rPh>
    <rPh sb="218" eb="219">
      <t>タズサ</t>
    </rPh>
    <rPh sb="221" eb="223">
      <t>ジンザイ</t>
    </rPh>
    <rPh sb="223" eb="225">
      <t>カクホ</t>
    </rPh>
    <rPh sb="226" eb="228">
      <t>コンナン</t>
    </rPh>
    <rPh sb="249" eb="251">
      <t>ケントウ</t>
    </rPh>
    <rPh sb="262" eb="264">
      <t>ブッカ</t>
    </rPh>
    <rPh sb="264" eb="266">
      <t>コウトウ</t>
    </rPh>
    <rPh sb="266" eb="268">
      <t>タイサク</t>
    </rPh>
    <rPh sb="270" eb="272">
      <t>キンネン</t>
    </rPh>
    <rPh sb="282" eb="283">
      <t>フ</t>
    </rPh>
    <rPh sb="305" eb="307">
      <t>カンミン</t>
    </rPh>
    <rPh sb="307" eb="309">
      <t>レンケイ</t>
    </rPh>
    <rPh sb="323" eb="325">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</si>
</sst>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82-42A6-9A8C-699CD7BFB5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1982-42A6-9A8C-699CD7BFB5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29-4F14-A3A3-118E7D84B72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A729-4F14-A3A3-118E7D84B72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99.12</c:v>
                </c:pt>
                <c:pt idx="1">
                  <c:v>99.17</c:v>
                </c:pt>
                <c:pt idx="2">
                  <c:v>99.24</c:v>
                </c:pt>
                <c:pt idx="3">
                  <c:v>99.27</c:v>
                </c:pt>
                <c:pt idx="4">
                  <c:v>99.29</c:v>
                </c:pt>
              </c:numCache>
            </c:numRef>
          </c:val>
          <c:extLst>
            <c:ext xmlns:c16="http://schemas.microsoft.com/office/drawing/2014/chart" uri="{C3380CC4-5D6E-409C-BE32-E72D297353CC}">
              <c16:uniqueId val="{00000000-BE45-46B8-BEDC-3355222560D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BE45-46B8-BEDC-3355222560D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116.17</c:v>
                </c:pt>
                <c:pt idx="1">
                  <c:v>114.23</c:v>
                </c:pt>
                <c:pt idx="2">
                  <c:v>113.67</c:v>
                </c:pt>
                <c:pt idx="3">
                  <c:v>116.61</c:v>
                </c:pt>
                <c:pt idx="4">
                  <c:v>111.71</c:v>
                </c:pt>
              </c:numCache>
            </c:numRef>
          </c:val>
          <c:extLst>
            <c:ext xmlns:c16="http://schemas.microsoft.com/office/drawing/2014/chart" uri="{C3380CC4-5D6E-409C-BE32-E72D297353CC}">
              <c16:uniqueId val="{00000000-02F6-40D1-878B-5D08CB716F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02F6-40D1-878B-5D08CB716F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47.47</c:v>
                </c:pt>
                <c:pt idx="1">
                  <c:v>48.95</c:v>
                </c:pt>
                <c:pt idx="2">
                  <c:v>50.47</c:v>
                </c:pt>
                <c:pt idx="3">
                  <c:v>52.26</c:v>
                </c:pt>
                <c:pt idx="4">
                  <c:v>53.38</c:v>
                </c:pt>
              </c:numCache>
            </c:numRef>
          </c:val>
          <c:extLst>
            <c:ext xmlns:c16="http://schemas.microsoft.com/office/drawing/2014/chart" uri="{C3380CC4-5D6E-409C-BE32-E72D297353CC}">
              <c16:uniqueId val="{00000000-511A-41FB-9D58-16A2C0553F4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511A-41FB-9D58-16A2C0553F4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D0-4FE1-A8AA-17CE8366AC7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97D0-4FE1-A8AA-17CE8366AC7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9C-4A6C-B6C0-BC3F4FAABDF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B19C-4A6C-B6C0-BC3F4FAABDF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318.8</c:v>
                </c:pt>
                <c:pt idx="1">
                  <c:v>329.31</c:v>
                </c:pt>
                <c:pt idx="2">
                  <c:v>363.9</c:v>
                </c:pt>
                <c:pt idx="3">
                  <c:v>376.12</c:v>
                </c:pt>
                <c:pt idx="4">
                  <c:v>412.28</c:v>
                </c:pt>
              </c:numCache>
            </c:numRef>
          </c:val>
          <c:extLst>
            <c:ext xmlns:c16="http://schemas.microsoft.com/office/drawing/2014/chart" uri="{C3380CC4-5D6E-409C-BE32-E72D297353CC}">
              <c16:uniqueId val="{00000000-FC09-4B5E-B5D7-C3F9B89A3FE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FC09-4B5E-B5D7-C3F9B89A3FE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425.06</c:v>
                </c:pt>
                <c:pt idx="1">
                  <c:v>402.94</c:v>
                </c:pt>
                <c:pt idx="2">
                  <c:v>429.11</c:v>
                </c:pt>
                <c:pt idx="3">
                  <c:v>379.7</c:v>
                </c:pt>
                <c:pt idx="4">
                  <c:v>384.29</c:v>
                </c:pt>
              </c:numCache>
            </c:numRef>
          </c:val>
          <c:extLst>
            <c:ext xmlns:c16="http://schemas.microsoft.com/office/drawing/2014/chart" uri="{C3380CC4-5D6E-409C-BE32-E72D297353CC}">
              <c16:uniqueId val="{00000000-C43E-4ED7-816B-F5E6755982B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C43E-4ED7-816B-F5E6755982B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119.88</c:v>
                </c:pt>
                <c:pt idx="1">
                  <c:v>117.96</c:v>
                </c:pt>
                <c:pt idx="2">
                  <c:v>106.26</c:v>
                </c:pt>
                <c:pt idx="3">
                  <c:v>120.2</c:v>
                </c:pt>
                <c:pt idx="4">
                  <c:v>113.93</c:v>
                </c:pt>
              </c:numCache>
            </c:numRef>
          </c:val>
          <c:extLst>
            <c:ext xmlns:c16="http://schemas.microsoft.com/office/drawing/2014/chart" uri="{C3380CC4-5D6E-409C-BE32-E72D297353CC}">
              <c16:uniqueId val="{00000000-38DD-4ADD-8C66-A01FE9AE52C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38DD-4ADD-8C66-A01FE9AE52C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137.65</c:v>
                </c:pt>
                <c:pt idx="1">
                  <c:v>141.9</c:v>
                </c:pt>
                <c:pt idx="2">
                  <c:v>147.62</c:v>
                </c:pt>
                <c:pt idx="3">
                  <c:v>139.43</c:v>
                </c:pt>
                <c:pt idx="4">
                  <c:v>141.97</c:v>
                </c:pt>
              </c:numCache>
            </c:numRef>
          </c:val>
          <c:extLst>
            <c:ext xmlns:c16="http://schemas.microsoft.com/office/drawing/2014/chart" uri="{C3380CC4-5D6E-409C-BE32-E72D297353CC}">
              <c16:uniqueId val="{00000000-F470-4E96-859A-DFE085F008A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F470-4E96-859A-DFE085F008A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F88" sqref="CF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福岡県　那珂川市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非設置</v>
      </c>
      <c r="AE8" s="65"/>
      <c r="AF8" s="65"/>
      <c r="AG8" s="65"/>
      <c r="AH8" s="65"/>
      <c r="AI8" s="65"/>
      <c r="AJ8" s="65"/>
      <c r="AK8" s="3"/>
      <c r="AL8" s="45">
        <f>データ!S6</f>
        <v>49435</v>
      </c>
      <c r="AM8" s="45"/>
      <c r="AN8" s="45"/>
      <c r="AO8" s="45"/>
      <c r="AP8" s="45"/>
      <c r="AQ8" s="45"/>
      <c r="AR8" s="45"/>
      <c r="AS8" s="45"/>
      <c r="AT8" s="44">
        <f>データ!T6</f>
        <v>74.95</v>
      </c>
      <c r="AU8" s="44"/>
      <c r="AV8" s="44"/>
      <c r="AW8" s="44"/>
      <c r="AX8" s="44"/>
      <c r="AY8" s="44"/>
      <c r="AZ8" s="44"/>
      <c r="BA8" s="44"/>
      <c r="BB8" s="44">
        <f>データ!U6</f>
        <v>659.57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70.23</v>
      </c>
      <c r="J10" s="44"/>
      <c r="K10" s="44"/>
      <c r="L10" s="44"/>
      <c r="M10" s="44"/>
      <c r="N10" s="44"/>
      <c r="O10" s="44"/>
      <c r="P10" s="44">
        <f>データ!P6</f>
        <v>95.38</v>
      </c>
      <c r="Q10" s="44"/>
      <c r="R10" s="44"/>
      <c r="S10" s="44"/>
      <c r="T10" s="44"/>
      <c r="U10" s="44"/>
      <c r="V10" s="44"/>
      <c r="W10" s="44">
        <f>データ!Q6</f>
        <v>85.95</v>
      </c>
      <c r="X10" s="44"/>
      <c r="Y10" s="44"/>
      <c r="Z10" s="44"/>
      <c r="AA10" s="44"/>
      <c r="AB10" s="44"/>
      <c r="AC10" s="44"/>
      <c r="AD10" s="45">
        <f>データ!R6</f>
        <v>3410</v>
      </c>
      <c r="AE10" s="45"/>
      <c r="AF10" s="45"/>
      <c r="AG10" s="45"/>
      <c r="AH10" s="45"/>
      <c r="AI10" s="45"/>
      <c r="AJ10" s="45"/>
      <c r="AK10" s="2"/>
      <c r="AL10" s="45">
        <f>データ!V6</f>
        <v>46977</v>
      </c>
      <c r="AM10" s="45"/>
      <c r="AN10" s="45"/>
      <c r="AO10" s="45"/>
      <c r="AP10" s="45"/>
      <c r="AQ10" s="45"/>
      <c r="AR10" s="45"/>
      <c r="AS10" s="45"/>
      <c r="AT10" s="44">
        <f>データ!W6</f>
        <v>6.61</v>
      </c>
      <c r="AU10" s="44"/>
      <c r="AV10" s="44"/>
      <c r="AW10" s="44"/>
      <c r="AX10" s="44"/>
      <c r="AY10" s="44"/>
      <c r="AZ10" s="44"/>
      <c r="BA10" s="44"/>
      <c r="BB10" s="44">
        <f>データ!X6</f>
        <v>7106.96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36.7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40.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44.2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54"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N96OgR7RLU1vXsf5umZPNjqE4fB/DqggrfL3vKLMMmOeo3eq7MMaSirWj7uAuNgjXBkyS2J1zY9e5HKKWoEhA==" saltValue="RgE5JcLXbxD+TJYulnBkV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402311</v>
      </c>
      <c r="D6" s="19">
        <f t="shared" si="3"/>
        <v>46</v>
      </c>
      <c r="E6" s="19">
        <f t="shared" si="3"/>
        <v>17</v>
      </c>
      <c r="F6" s="19">
        <f t="shared" si="3"/>
        <v>1</v>
      </c>
      <c r="G6" s="19">
        <f t="shared" si="3"/>
        <v>0</v>
      </c>
      <c r="H6" s="19" t="str">
        <f t="shared" si="3"/>
        <v>福岡県　那珂川市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70.23</v>
      </c>
      <c r="P6" s="20">
        <f t="shared" si="3"/>
        <v>95.38</v>
      </c>
      <c r="Q6" s="20">
        <f t="shared" si="3"/>
        <v>85.95</v>
      </c>
      <c r="R6" s="20">
        <f t="shared" si="3"/>
        <v>3410</v>
      </c>
      <c r="S6" s="20">
        <f t="shared" si="3"/>
        <v>49435</v>
      </c>
      <c r="T6" s="20">
        <f t="shared" si="3"/>
        <v>74.95</v>
      </c>
      <c r="U6" s="20">
        <f t="shared" si="3"/>
        <v>659.57</v>
      </c>
      <c r="V6" s="20">
        <f t="shared" si="3"/>
        <v>46977</v>
      </c>
      <c r="W6" s="20">
        <f t="shared" si="3"/>
        <v>6.61</v>
      </c>
      <c r="X6" s="20">
        <f t="shared" si="3"/>
        <v>7106.96</v>
      </c>
      <c r="Y6" s="21">
        <f>IF(Y7="",NA(),Y7)</f>
        <v>116.17</v>
      </c>
      <c r="Z6" s="21">
        <f t="shared" ref="Z6:AH6" si="4">IF(Z7="",NA(),Z7)</f>
        <v>114.23</v>
      </c>
      <c r="AA6" s="21">
        <f t="shared" si="4"/>
        <v>113.67</v>
      </c>
      <c r="AB6" s="21">
        <f t="shared" si="4"/>
        <v>116.61</v>
      </c>
      <c r="AC6" s="21">
        <f t="shared" si="4"/>
        <v>111.71</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318.8</v>
      </c>
      <c r="AV6" s="21">
        <f t="shared" ref="AV6:BD6" si="6">IF(AV7="",NA(),AV7)</f>
        <v>329.31</v>
      </c>
      <c r="AW6" s="21">
        <f t="shared" si="6"/>
        <v>363.9</v>
      </c>
      <c r="AX6" s="21">
        <f t="shared" si="6"/>
        <v>376.12</v>
      </c>
      <c r="AY6" s="21">
        <f t="shared" si="6"/>
        <v>412.28</v>
      </c>
      <c r="AZ6" s="21">
        <f t="shared" si="6"/>
        <v>67.86</v>
      </c>
      <c r="BA6" s="21">
        <f t="shared" si="6"/>
        <v>72.92</v>
      </c>
      <c r="BB6" s="21">
        <f t="shared" si="6"/>
        <v>81.19</v>
      </c>
      <c r="BC6" s="21">
        <f t="shared" si="6"/>
        <v>85.86</v>
      </c>
      <c r="BD6" s="21">
        <f t="shared" si="6"/>
        <v>94.74</v>
      </c>
      <c r="BE6" s="20" t="str">
        <f>IF(BE7="","",IF(BE7="-","【-】","【"&amp;SUBSTITUTE(TEXT(BE7,"#,##0.00"),"-","△")&amp;"】"))</f>
        <v>【82.75】</v>
      </c>
      <c r="BF6" s="21">
        <f>IF(BF7="",NA(),BF7)</f>
        <v>425.06</v>
      </c>
      <c r="BG6" s="21">
        <f t="shared" ref="BG6:BO6" si="7">IF(BG7="",NA(),BG7)</f>
        <v>402.94</v>
      </c>
      <c r="BH6" s="21">
        <f t="shared" si="7"/>
        <v>429.11</v>
      </c>
      <c r="BI6" s="21">
        <f t="shared" si="7"/>
        <v>379.7</v>
      </c>
      <c r="BJ6" s="21">
        <f t="shared" si="7"/>
        <v>384.29</v>
      </c>
      <c r="BK6" s="21">
        <f t="shared" si="7"/>
        <v>709.4</v>
      </c>
      <c r="BL6" s="21">
        <f t="shared" si="7"/>
        <v>734.47</v>
      </c>
      <c r="BM6" s="21">
        <f t="shared" si="7"/>
        <v>720.89</v>
      </c>
      <c r="BN6" s="21">
        <f t="shared" si="7"/>
        <v>676.93</v>
      </c>
      <c r="BO6" s="21">
        <f t="shared" si="7"/>
        <v>635.88</v>
      </c>
      <c r="BP6" s="20" t="str">
        <f>IF(BP7="","",IF(BP7="-","【-】","【"&amp;SUBSTITUTE(TEXT(BP7,"#,##0.00"),"-","△")&amp;"】"))</f>
        <v>【602.56】</v>
      </c>
      <c r="BQ6" s="21">
        <f>IF(BQ7="",NA(),BQ7)</f>
        <v>119.88</v>
      </c>
      <c r="BR6" s="21">
        <f t="shared" ref="BR6:BZ6" si="8">IF(BR7="",NA(),BR7)</f>
        <v>117.96</v>
      </c>
      <c r="BS6" s="21">
        <f t="shared" si="8"/>
        <v>106.26</v>
      </c>
      <c r="BT6" s="21">
        <f t="shared" si="8"/>
        <v>120.2</v>
      </c>
      <c r="BU6" s="21">
        <f t="shared" si="8"/>
        <v>113.93</v>
      </c>
      <c r="BV6" s="21">
        <f t="shared" si="8"/>
        <v>91.14</v>
      </c>
      <c r="BW6" s="21">
        <f t="shared" si="8"/>
        <v>90.69</v>
      </c>
      <c r="BX6" s="21">
        <f t="shared" si="8"/>
        <v>90.5</v>
      </c>
      <c r="BY6" s="21">
        <f t="shared" si="8"/>
        <v>92.66</v>
      </c>
      <c r="BZ6" s="21">
        <f t="shared" si="8"/>
        <v>93.49</v>
      </c>
      <c r="CA6" s="20" t="str">
        <f>IF(CA7="","",IF(CA7="-","【-】","【"&amp;SUBSTITUTE(TEXT(CA7,"#,##0.00"),"-","△")&amp;"】"))</f>
        <v>【97.94】</v>
      </c>
      <c r="CB6" s="21">
        <f>IF(CB7="",NA(),CB7)</f>
        <v>137.65</v>
      </c>
      <c r="CC6" s="21">
        <f t="shared" ref="CC6:CK6" si="9">IF(CC7="",NA(),CC7)</f>
        <v>141.9</v>
      </c>
      <c r="CD6" s="21">
        <f t="shared" si="9"/>
        <v>147.62</v>
      </c>
      <c r="CE6" s="21">
        <f t="shared" si="9"/>
        <v>139.43</v>
      </c>
      <c r="CF6" s="21">
        <f t="shared" si="9"/>
        <v>141.97</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99.12</v>
      </c>
      <c r="CY6" s="21">
        <f t="shared" ref="CY6:DG6" si="11">IF(CY7="",NA(),CY7)</f>
        <v>99.17</v>
      </c>
      <c r="CZ6" s="21">
        <f t="shared" si="11"/>
        <v>99.24</v>
      </c>
      <c r="DA6" s="21">
        <f t="shared" si="11"/>
        <v>99.27</v>
      </c>
      <c r="DB6" s="21">
        <f t="shared" si="11"/>
        <v>99.29</v>
      </c>
      <c r="DC6" s="21">
        <f t="shared" si="11"/>
        <v>94.17</v>
      </c>
      <c r="DD6" s="21">
        <f t="shared" si="11"/>
        <v>94.27</v>
      </c>
      <c r="DE6" s="21">
        <f t="shared" si="11"/>
        <v>94.46</v>
      </c>
      <c r="DF6" s="21">
        <f t="shared" si="11"/>
        <v>94.37</v>
      </c>
      <c r="DG6" s="21">
        <f t="shared" si="11"/>
        <v>94.61</v>
      </c>
      <c r="DH6" s="20" t="str">
        <f>IF(DH7="","",IF(DH7="-","【-】","【"&amp;SUBSTITUTE(TEXT(DH7,"#,##0.00"),"-","△")&amp;"】"))</f>
        <v>【96.00】</v>
      </c>
      <c r="DI6" s="21">
        <f>IF(DI7="",NA(),DI7)</f>
        <v>47.47</v>
      </c>
      <c r="DJ6" s="21">
        <f t="shared" ref="DJ6:DR6" si="12">IF(DJ7="",NA(),DJ7)</f>
        <v>48.95</v>
      </c>
      <c r="DK6" s="21">
        <f t="shared" si="12"/>
        <v>50.47</v>
      </c>
      <c r="DL6" s="21">
        <f t="shared" si="12"/>
        <v>52.26</v>
      </c>
      <c r="DM6" s="21">
        <f t="shared" si="12"/>
        <v>53.38</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0">
        <f>IF(EE7="",NA(),EE7)</f>
        <v>0</v>
      </c>
      <c r="EF6" s="20">
        <f t="shared" ref="EF6:EN6" si="14">IF(EF7="",NA(),EF7)</f>
        <v>0</v>
      </c>
      <c r="EG6" s="20">
        <f t="shared" si="14"/>
        <v>0</v>
      </c>
      <c r="EH6" s="20">
        <f t="shared" si="14"/>
        <v>0</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402311</v>
      </c>
      <c r="D7" s="23">
        <v>46</v>
      </c>
      <c r="E7" s="23">
        <v>17</v>
      </c>
      <c r="F7" s="23">
        <v>1</v>
      </c>
      <c r="G7" s="23">
        <v>0</v>
      </c>
      <c r="H7" s="23" t="s">
        <v>96</v>
      </c>
      <c r="I7" s="23" t="s">
        <v>97</v>
      </c>
      <c r="J7" s="23" t="s">
        <v>98</v>
      </c>
      <c r="K7" s="23" t="s">
        <v>99</v>
      </c>
      <c r="L7" s="23" t="s">
        <v>100</v>
      </c>
      <c r="M7" s="23" t="s">
        <v>101</v>
      </c>
      <c r="N7" s="24" t="s">
        <v>102</v>
      </c>
      <c r="O7" s="24">
        <v>70.23</v>
      </c>
      <c r="P7" s="24">
        <v>95.38</v>
      </c>
      <c r="Q7" s="24">
        <v>85.95</v>
      </c>
      <c r="R7" s="24">
        <v>3410</v>
      </c>
      <c r="S7" s="24">
        <v>49435</v>
      </c>
      <c r="T7" s="24">
        <v>74.95</v>
      </c>
      <c r="U7" s="24">
        <v>659.57</v>
      </c>
      <c r="V7" s="24">
        <v>46977</v>
      </c>
      <c r="W7" s="24">
        <v>6.61</v>
      </c>
      <c r="X7" s="24">
        <v>7106.96</v>
      </c>
      <c r="Y7" s="24">
        <v>116.17</v>
      </c>
      <c r="Z7" s="24">
        <v>114.23</v>
      </c>
      <c r="AA7" s="24">
        <v>113.67</v>
      </c>
      <c r="AB7" s="24">
        <v>116.61</v>
      </c>
      <c r="AC7" s="24">
        <v>111.71</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318.8</v>
      </c>
      <c r="AV7" s="24">
        <v>329.31</v>
      </c>
      <c r="AW7" s="24">
        <v>363.9</v>
      </c>
      <c r="AX7" s="24">
        <v>376.12</v>
      </c>
      <c r="AY7" s="24">
        <v>412.28</v>
      </c>
      <c r="AZ7" s="24">
        <v>67.86</v>
      </c>
      <c r="BA7" s="24">
        <v>72.92</v>
      </c>
      <c r="BB7" s="24">
        <v>81.19</v>
      </c>
      <c r="BC7" s="24">
        <v>85.86</v>
      </c>
      <c r="BD7" s="24">
        <v>94.74</v>
      </c>
      <c r="BE7" s="24">
        <v>82.75</v>
      </c>
      <c r="BF7" s="24">
        <v>425.06</v>
      </c>
      <c r="BG7" s="24">
        <v>402.94</v>
      </c>
      <c r="BH7" s="24">
        <v>429.11</v>
      </c>
      <c r="BI7" s="24">
        <v>379.7</v>
      </c>
      <c r="BJ7" s="24">
        <v>384.29</v>
      </c>
      <c r="BK7" s="24">
        <v>709.4</v>
      </c>
      <c r="BL7" s="24">
        <v>734.47</v>
      </c>
      <c r="BM7" s="24">
        <v>720.89</v>
      </c>
      <c r="BN7" s="24">
        <v>676.93</v>
      </c>
      <c r="BO7" s="24">
        <v>635.88</v>
      </c>
      <c r="BP7" s="24">
        <v>602.55999999999995</v>
      </c>
      <c r="BQ7" s="24">
        <v>119.88</v>
      </c>
      <c r="BR7" s="24">
        <v>117.96</v>
      </c>
      <c r="BS7" s="24">
        <v>106.26</v>
      </c>
      <c r="BT7" s="24">
        <v>120.2</v>
      </c>
      <c r="BU7" s="24">
        <v>113.93</v>
      </c>
      <c r="BV7" s="24">
        <v>91.14</v>
      </c>
      <c r="BW7" s="24">
        <v>90.69</v>
      </c>
      <c r="BX7" s="24">
        <v>90.5</v>
      </c>
      <c r="BY7" s="24">
        <v>92.66</v>
      </c>
      <c r="BZ7" s="24">
        <v>93.49</v>
      </c>
      <c r="CA7" s="24">
        <v>97.94</v>
      </c>
      <c r="CB7" s="24">
        <v>137.65</v>
      </c>
      <c r="CC7" s="24">
        <v>141.9</v>
      </c>
      <c r="CD7" s="24">
        <v>147.62</v>
      </c>
      <c r="CE7" s="24">
        <v>139.43</v>
      </c>
      <c r="CF7" s="24">
        <v>141.97</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99.12</v>
      </c>
      <c r="CY7" s="24">
        <v>99.17</v>
      </c>
      <c r="CZ7" s="24">
        <v>99.24</v>
      </c>
      <c r="DA7" s="24">
        <v>99.27</v>
      </c>
      <c r="DB7" s="24">
        <v>99.29</v>
      </c>
      <c r="DC7" s="24">
        <v>94.17</v>
      </c>
      <c r="DD7" s="24">
        <v>94.27</v>
      </c>
      <c r="DE7" s="24">
        <v>94.46</v>
      </c>
      <c r="DF7" s="24">
        <v>94.37</v>
      </c>
      <c r="DG7" s="24">
        <v>94.61</v>
      </c>
      <c r="DH7" s="24">
        <v>96</v>
      </c>
      <c r="DI7" s="24">
        <v>47.47</v>
      </c>
      <c r="DJ7" s="24">
        <v>48.95</v>
      </c>
      <c r="DK7" s="24">
        <v>50.47</v>
      </c>
      <c r="DL7" s="24">
        <v>52.26</v>
      </c>
      <c r="DM7" s="24">
        <v>53.38</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v>
      </c>
      <c r="EF7" s="24">
        <v>0</v>
      </c>
      <c r="EG7" s="24">
        <v>0</v>
      </c>
      <c r="EH7" s="24">
        <v>0</v>
      </c>
      <c r="EI7" s="24">
        <v>0</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　勇斗</cp:lastModifiedBy>
  <cp:lastPrinted>2026-01-27T02:31:39Z</cp:lastPrinted>
  <dcterms:created xsi:type="dcterms:W3CDTF">2025-12-23T06:05:35Z</dcterms:created>
  <dcterms:modified xsi:type="dcterms:W3CDTF">2026-01-27T02:31:41Z</dcterms:modified>
  <cp:category/>
</cp:coreProperties>
</file>