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17-fl2\各課共有\2-3_行政経営課\2-3-3_管財担当\10_管財庶務\10-02_単価決定\03.電力入札（総）\R7\250723　質疑応答\★回答\"/>
    </mc:Choice>
  </mc:AlternateContent>
  <xr:revisionPtr revIDLastSave="0" documentId="13_ncr:1_{EBD99BAD-EC51-4D1A-883A-AA54CB20804A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単価資料 (2)" sheetId="1" state="hidden" r:id="rId1"/>
    <sheet name="別紙-4" sheetId="2" r:id="rId2"/>
  </sheets>
  <definedNames>
    <definedName name="_xlnm.Print_Area" localSheetId="1">'別紙-4'!$A$1:$Q$190</definedName>
    <definedName name="Z_051F6C80_0A2C_48B2_83A8_EE83DFE42A78_.wvu.PrintArea" localSheetId="1" hidden="1">'別紙-4'!$A$1:$Q$190</definedName>
    <definedName name="Z_0DC19EA5_390C_4BB0_AEB3_E1990BA09B58_.wvu.PrintArea" localSheetId="1" hidden="1">'別紙-4'!$A$1:$Q$190</definedName>
    <definedName name="Z_11FD9987_68AC_4841_92F5_26BFBF6A0E89_.wvu.PrintArea" localSheetId="1" hidden="1">'別紙-4'!$A$1:$Q$190</definedName>
    <definedName name="Z_167B1950_F5FB_4E37_BF6B_CB24CB8135F1_.wvu.PrintArea" localSheetId="1" hidden="1">'別紙-4'!$A$1:$Q$190</definedName>
    <definedName name="Z_1DA4251A_48B3_47DA_8886_E08726E0284B_.wvu.PrintArea" localSheetId="1" hidden="1">'別紙-4'!$A$1:$Q$190</definedName>
    <definedName name="Z_2D06A208_40F4_4035_A66F_96F9E5B0291C_.wvu.PrintArea" localSheetId="1" hidden="1">'別紙-4'!$A$1:$Q$190</definedName>
    <definedName name="Z_345824F7_388B_49E9_A352_F97FCDE0D9A7_.wvu.PrintArea" localSheetId="1" hidden="1">'別紙-4'!$A$1:$Q$190</definedName>
    <definedName name="Z_3AE51FB2_9041_44D7_9351_1CA38498E486_.wvu.PrintArea" localSheetId="1" hidden="1">'別紙-4'!$A$1:$Q$190</definedName>
    <definedName name="Z_6239FA0B_109E_4DC2_AB43_91C8B4F6B14F_.wvu.PrintArea" localSheetId="1" hidden="1">'別紙-4'!$A$1:$Q$190</definedName>
    <definedName name="Z_66B19589_027F_493C_A680_31F55B1D6485_.wvu.PrintArea" localSheetId="1" hidden="1">'別紙-4'!$A$1:$Q$190</definedName>
    <definedName name="Z_7BFA9420_EF6C_4F2A_BB1C_A88003EB3272_.wvu.PrintArea" localSheetId="1" hidden="1">'別紙-4'!$A$1:$Q$190</definedName>
    <definedName name="Z_87F285D9_5851_4109_81E6_38348DACE68E_.wvu.PrintArea" localSheetId="1" hidden="1">'別紙-4'!$A$1:$Q$190</definedName>
    <definedName name="Z_D031786F_F3D4_4F80_86F4_A10B4BDB09E6_.wvu.PrintArea" localSheetId="1" hidden="1">'別紙-4'!$A$1:$Q$190</definedName>
    <definedName name="Z_D5A7CCA3_1AEF_442E_B22B_47537371DF4F_.wvu.PrintArea" localSheetId="1" hidden="1">'別紙-4'!$A$1:$Q$190</definedName>
    <definedName name="Z_EBA70A6C_D5FA_4F6D_B9BB_068F62063D58_.wvu.PrintArea" localSheetId="1" hidden="1">'別紙-4'!$A$1:$Q$190</definedName>
    <definedName name="Z_F60C4E8B_8B9B_4D65_8FB6_ED1E43BA8FA1_.wvu.PrintArea" localSheetId="1" hidden="1">'別紙-4'!$A$1:$Q$190</definedName>
  </definedNames>
  <calcPr calcId="191029"/>
  <customWorkbookViews>
    <customWorkbookView name="NT19532 - 個人用ビュー" guid="{F60C4E8B-8B9B-4D65-8FB6-ED1E43BA8FA1}" mergeInterval="0" personalView="1" windowWidth="1280" windowHeight="984" activeSheetId="2"/>
    <customWorkbookView name="NT19550 - 個人用ビュー" guid="{EBA70A6C-D5FA-4F6D-B9BB-068F62063D58}" mergeInterval="0" personalView="1" xWindow="13" windowWidth="1267" windowHeight="984" activeSheetId="2"/>
    <customWorkbookView name="NT19366 - 個人用ビュー" guid="{0DC19EA5-390C-4BB0-AEB3-E1990BA09B58}" mergeInterval="0" personalView="1" xWindow="18" yWindow="53" windowWidth="1200" windowHeight="921" activeSheetId="2"/>
    <customWorkbookView name="NT19914 - 個人用ビュー" guid="{051F6C80-0A2C-48B2-83A8-EE83DFE42A78}" mergeInterval="0" personalView="1" maximized="1" xWindow="-8" yWindow="-8" windowWidth="1296" windowHeight="1000" activeSheetId="2"/>
    <customWorkbookView name="NT19918 - 個人用ビュー" guid="{167B1950-F5FB-4E37-BF6B-CB24CB8135F1}" mergeInterval="0" personalView="1" maximized="1" xWindow="-8" yWindow="-8" windowWidth="1296" windowHeight="1000" activeSheetId="2"/>
    <customWorkbookView name="NT19559 - 個人用ビュー" guid="{87F285D9-5851-4109-81E6-38348DACE68E}" mergeInterval="0" personalView="1" maximized="1" xWindow="-8" yWindow="-8" windowWidth="1296" windowHeight="1000" activeSheetId="2"/>
    <customWorkbookView name="NT19564 - 個人用ビュー" guid="{345824F7-388B-49E9-A352-F97FCDE0D9A7}" mergeInterval="0" personalView="1" maximized="1" xWindow="-8" yWindow="-8" windowWidth="1296" windowHeight="1000" activeSheetId="2"/>
    <customWorkbookView name="NT19361 - 個人用ビュー" guid="{D5A7CCA3-1AEF-442E-B22B-47537371DF4F}" mergeInterval="0" personalView="1" yWindow="2" windowWidth="1280" windowHeight="982" activeSheetId="2"/>
    <customWorkbookView name="NT20106 - 個人用ビュー" guid="{6239FA0B-109E-4DC2-AB43-91C8B4F6B14F}" mergeInterval="0" personalView="1" maximized="1" xWindow="-8" yWindow="-8" windowWidth="1296" windowHeight="1000" activeSheetId="2"/>
    <customWorkbookView name="NT20206 - 個人用ビュー" guid="{66B19589-027F-493C-A680-31F55B1D6485}" mergeInterval="0" personalView="1" maximized="1" xWindow="-8" yWindow="-8" windowWidth="1382" windowHeight="744" activeSheetId="2"/>
    <customWorkbookView name="NT19530 - 個人用ビュー" guid="{D031786F-F3D4-4F80-86F4-A10B4BDB09E6}" mergeInterval="0" personalView="1" maximized="1" xWindow="-8" yWindow="-8" windowWidth="1296" windowHeight="1000" activeSheetId="2"/>
    <customWorkbookView name="NT19931 - 個人用ビュー" guid="{11FD9987-68AC-4841-92F5-26BFBF6A0E89}" mergeInterval="0" personalView="1" xWindow="-1" yWindow="491" windowWidth="1282" windowHeight="494" activeSheetId="2" showComments="commIndAndComment"/>
    <customWorkbookView name="NT19937 - 個人用ビュー" guid="{1DA4251A-48B3-47DA-8886-E08726E0284B}" mergeInterval="0" personalView="1" maximized="1" xWindow="-8" yWindow="-8" windowWidth="1296" windowHeight="1000" activeSheetId="2"/>
    <customWorkbookView name="NT19948 - 個人用ビュー" guid="{7BFA9420-EF6C-4F2A-BB1C-A88003EB3272}" mergeInterval="0" personalView="1" xWindow="24" yWindow="60" windowWidth="1256" windowHeight="924" activeSheetId="2"/>
    <customWorkbookView name="NT19365 - 個人用ビュー" guid="{3AE51FB2-9041-44D7-9351-1CA38498E486}" mergeInterval="0" personalView="1" maximized="1" xWindow="-8" yWindow="-8" windowWidth="1296" windowHeight="1000" activeSheetId="2"/>
    <customWorkbookView name="NT19928 - 個人用ビュー" guid="{2D06A208-40F4-4035-A66F-96F9E5B0291C}" mergeInterval="0" personalView="1" maximized="1" xWindow="-8" yWindow="-8" windowWidth="1296" windowHeight="100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O5" i="2"/>
  <c r="C4" i="2"/>
  <c r="C3" i="2"/>
  <c r="C48" i="2"/>
  <c r="E18" i="2"/>
  <c r="C9" i="2"/>
  <c r="O9" i="2" s="1"/>
  <c r="C52" i="2"/>
  <c r="P55" i="2"/>
  <c r="C51" i="2"/>
  <c r="E51" i="2"/>
  <c r="C53" i="2"/>
  <c r="D53" i="2"/>
  <c r="E53" i="2"/>
  <c r="F53" i="2"/>
  <c r="G53" i="2"/>
  <c r="H53" i="2"/>
  <c r="I53" i="2"/>
  <c r="J53" i="2"/>
  <c r="K53" i="2"/>
  <c r="L53" i="2"/>
  <c r="M53" i="2"/>
  <c r="N53" i="2"/>
  <c r="D51" i="2"/>
  <c r="F51" i="2"/>
  <c r="G51" i="2"/>
  <c r="H51" i="2"/>
  <c r="I51" i="2"/>
  <c r="J51" i="2"/>
  <c r="K51" i="2"/>
  <c r="L51" i="2"/>
  <c r="M51" i="2"/>
  <c r="N51" i="2"/>
  <c r="D54" i="2"/>
  <c r="E54" i="2"/>
  <c r="F54" i="2"/>
  <c r="G54" i="2"/>
  <c r="H54" i="2"/>
  <c r="I54" i="2"/>
  <c r="J54" i="2"/>
  <c r="K54" i="2"/>
  <c r="L54" i="2"/>
  <c r="M54" i="2"/>
  <c r="N54" i="2"/>
  <c r="C54" i="2"/>
  <c r="C49" i="2"/>
  <c r="C35" i="2"/>
  <c r="D35" i="2"/>
  <c r="E35" i="2"/>
  <c r="F35" i="2"/>
  <c r="G35" i="2"/>
  <c r="H35" i="2"/>
  <c r="I35" i="2"/>
  <c r="J35" i="2"/>
  <c r="K35" i="2"/>
  <c r="L35" i="2"/>
  <c r="M35" i="2"/>
  <c r="N35" i="2"/>
  <c r="C33" i="2"/>
  <c r="S67" i="1"/>
  <c r="Q67" i="1"/>
  <c r="S69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S65" i="1"/>
  <c r="S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S60" i="1"/>
  <c r="S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S55" i="1"/>
  <c r="S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S50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S45" i="1"/>
  <c r="S43" i="1"/>
  <c r="S41" i="1"/>
  <c r="S39" i="1"/>
  <c r="S47" i="1"/>
  <c r="S37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S32" i="1"/>
  <c r="S30" i="1"/>
  <c r="S28" i="1"/>
  <c r="S26" i="1"/>
  <c r="S24" i="1"/>
  <c r="S22" i="1"/>
  <c r="S20" i="1"/>
  <c r="S18" i="1"/>
  <c r="S16" i="1"/>
  <c r="S14" i="1"/>
  <c r="S12" i="1"/>
  <c r="S10" i="1"/>
  <c r="S8" i="1"/>
  <c r="S6" i="1"/>
  <c r="S4" i="1"/>
  <c r="S2" i="1"/>
  <c r="S34" i="1"/>
  <c r="D52" i="2"/>
  <c r="E52" i="2"/>
  <c r="F52" i="2"/>
  <c r="G52" i="2"/>
  <c r="H52" i="2"/>
  <c r="I52" i="2"/>
  <c r="J52" i="2"/>
  <c r="K52" i="2"/>
  <c r="L52" i="2"/>
  <c r="M52" i="2"/>
  <c r="N52" i="2"/>
  <c r="D50" i="2"/>
  <c r="E50" i="2"/>
  <c r="F50" i="2"/>
  <c r="G50" i="2"/>
  <c r="H50" i="2"/>
  <c r="I50" i="2"/>
  <c r="J50" i="2"/>
  <c r="K50" i="2"/>
  <c r="L50" i="2"/>
  <c r="M50" i="2"/>
  <c r="N50" i="2"/>
  <c r="C50" i="2"/>
  <c r="D49" i="2"/>
  <c r="E49" i="2"/>
  <c r="F49" i="2"/>
  <c r="G49" i="2"/>
  <c r="H49" i="2"/>
  <c r="I49" i="2"/>
  <c r="J49" i="2"/>
  <c r="K49" i="2"/>
  <c r="L49" i="2"/>
  <c r="M49" i="2"/>
  <c r="N49" i="2"/>
  <c r="D48" i="2"/>
  <c r="E48" i="2"/>
  <c r="F48" i="2"/>
  <c r="G48" i="2"/>
  <c r="H48" i="2"/>
  <c r="I48" i="2"/>
  <c r="J48" i="2"/>
  <c r="K48" i="2"/>
  <c r="L48" i="2"/>
  <c r="M48" i="2"/>
  <c r="N48" i="2"/>
  <c r="D47" i="2"/>
  <c r="E47" i="2"/>
  <c r="F47" i="2"/>
  <c r="G47" i="2"/>
  <c r="H47" i="2"/>
  <c r="I47" i="2"/>
  <c r="J47" i="2"/>
  <c r="K47" i="2"/>
  <c r="L47" i="2"/>
  <c r="M47" i="2"/>
  <c r="N47" i="2"/>
  <c r="C47" i="2"/>
  <c r="D46" i="2"/>
  <c r="E46" i="2"/>
  <c r="F46" i="2"/>
  <c r="G46" i="2"/>
  <c r="H46" i="2"/>
  <c r="I46" i="2"/>
  <c r="J46" i="2"/>
  <c r="K46" i="2"/>
  <c r="L46" i="2"/>
  <c r="M46" i="2"/>
  <c r="N46" i="2"/>
  <c r="C46" i="2"/>
  <c r="D45" i="2"/>
  <c r="E45" i="2"/>
  <c r="F45" i="2"/>
  <c r="G45" i="2"/>
  <c r="H45" i="2"/>
  <c r="I45" i="2"/>
  <c r="J45" i="2"/>
  <c r="K45" i="2"/>
  <c r="L45" i="2"/>
  <c r="M45" i="2"/>
  <c r="N45" i="2"/>
  <c r="C45" i="2"/>
  <c r="D44" i="2"/>
  <c r="E44" i="2"/>
  <c r="F44" i="2"/>
  <c r="G44" i="2"/>
  <c r="H44" i="2"/>
  <c r="I44" i="2"/>
  <c r="J44" i="2"/>
  <c r="K44" i="2"/>
  <c r="L44" i="2"/>
  <c r="M44" i="2"/>
  <c r="N44" i="2"/>
  <c r="C44" i="2"/>
  <c r="D43" i="2"/>
  <c r="E43" i="2"/>
  <c r="F43" i="2"/>
  <c r="G43" i="2"/>
  <c r="H43" i="2"/>
  <c r="I43" i="2"/>
  <c r="J43" i="2"/>
  <c r="K43" i="2"/>
  <c r="L43" i="2"/>
  <c r="M43" i="2"/>
  <c r="N43" i="2"/>
  <c r="C43" i="2"/>
  <c r="D42" i="2"/>
  <c r="E42" i="2"/>
  <c r="F42" i="2"/>
  <c r="G42" i="2"/>
  <c r="H42" i="2"/>
  <c r="I42" i="2"/>
  <c r="J42" i="2"/>
  <c r="K42" i="2"/>
  <c r="L42" i="2"/>
  <c r="M42" i="2"/>
  <c r="N42" i="2"/>
  <c r="C42" i="2"/>
  <c r="D41" i="2"/>
  <c r="E41" i="2"/>
  <c r="F41" i="2"/>
  <c r="G41" i="2"/>
  <c r="H41" i="2"/>
  <c r="I41" i="2"/>
  <c r="J41" i="2"/>
  <c r="K41" i="2"/>
  <c r="L41" i="2"/>
  <c r="M41" i="2"/>
  <c r="N41" i="2"/>
  <c r="C41" i="2"/>
  <c r="D40" i="2"/>
  <c r="E40" i="2"/>
  <c r="F40" i="2"/>
  <c r="G40" i="2"/>
  <c r="H40" i="2"/>
  <c r="I40" i="2"/>
  <c r="J40" i="2"/>
  <c r="K40" i="2"/>
  <c r="L40" i="2"/>
  <c r="M40" i="2"/>
  <c r="N40" i="2"/>
  <c r="C40" i="2"/>
  <c r="D39" i="2"/>
  <c r="E39" i="2"/>
  <c r="F39" i="2"/>
  <c r="G39" i="2"/>
  <c r="H39" i="2"/>
  <c r="I39" i="2"/>
  <c r="J39" i="2"/>
  <c r="K39" i="2"/>
  <c r="L39" i="2"/>
  <c r="M39" i="2"/>
  <c r="N39" i="2"/>
  <c r="C39" i="2"/>
  <c r="D37" i="2"/>
  <c r="E37" i="2"/>
  <c r="F37" i="2"/>
  <c r="G37" i="2"/>
  <c r="H37" i="2"/>
  <c r="I37" i="2"/>
  <c r="J37" i="2"/>
  <c r="K37" i="2"/>
  <c r="L37" i="2"/>
  <c r="M37" i="2"/>
  <c r="N37" i="2"/>
  <c r="C37" i="2"/>
  <c r="D38" i="2"/>
  <c r="E38" i="2"/>
  <c r="F38" i="2"/>
  <c r="G38" i="2"/>
  <c r="H38" i="2"/>
  <c r="I38" i="2"/>
  <c r="J38" i="2"/>
  <c r="K38" i="2"/>
  <c r="L38" i="2"/>
  <c r="M38" i="2"/>
  <c r="N38" i="2"/>
  <c r="C38" i="2"/>
  <c r="D36" i="2"/>
  <c r="E36" i="2"/>
  <c r="F36" i="2"/>
  <c r="G36" i="2"/>
  <c r="H36" i="2"/>
  <c r="I36" i="2"/>
  <c r="J36" i="2"/>
  <c r="K36" i="2"/>
  <c r="L36" i="2"/>
  <c r="M36" i="2"/>
  <c r="N36" i="2"/>
  <c r="C36" i="2"/>
  <c r="I33" i="2"/>
  <c r="J33" i="2"/>
  <c r="K33" i="2"/>
  <c r="L33" i="2"/>
  <c r="M33" i="2"/>
  <c r="N33" i="2"/>
  <c r="D34" i="2"/>
  <c r="E34" i="2"/>
  <c r="F34" i="2"/>
  <c r="G34" i="2"/>
  <c r="H34" i="2"/>
  <c r="I34" i="2"/>
  <c r="J34" i="2"/>
  <c r="K34" i="2"/>
  <c r="L34" i="2"/>
  <c r="M34" i="2"/>
  <c r="N34" i="2"/>
  <c r="C34" i="2"/>
  <c r="D32" i="2"/>
  <c r="E32" i="2"/>
  <c r="F32" i="2"/>
  <c r="G32" i="2"/>
  <c r="H32" i="2"/>
  <c r="I32" i="2"/>
  <c r="J32" i="2"/>
  <c r="K32" i="2"/>
  <c r="L32" i="2"/>
  <c r="M32" i="2"/>
  <c r="N32" i="2"/>
  <c r="C32" i="2"/>
  <c r="D30" i="2"/>
  <c r="E30" i="2"/>
  <c r="F30" i="2"/>
  <c r="G30" i="2"/>
  <c r="H30" i="2"/>
  <c r="I30" i="2"/>
  <c r="J30" i="2"/>
  <c r="K30" i="2"/>
  <c r="L30" i="2"/>
  <c r="M30" i="2"/>
  <c r="N30" i="2"/>
  <c r="C30" i="2"/>
  <c r="D28" i="2"/>
  <c r="E28" i="2"/>
  <c r="F28" i="2"/>
  <c r="G28" i="2"/>
  <c r="H28" i="2"/>
  <c r="I28" i="2"/>
  <c r="J28" i="2"/>
  <c r="K28" i="2"/>
  <c r="L28" i="2"/>
  <c r="M28" i="2"/>
  <c r="N28" i="2"/>
  <c r="C28" i="2"/>
  <c r="D26" i="2"/>
  <c r="E26" i="2"/>
  <c r="F26" i="2"/>
  <c r="G26" i="2"/>
  <c r="H26" i="2"/>
  <c r="I26" i="2"/>
  <c r="J26" i="2"/>
  <c r="K26" i="2"/>
  <c r="L26" i="2"/>
  <c r="M26" i="2"/>
  <c r="N26" i="2"/>
  <c r="C26" i="2"/>
  <c r="D24" i="2"/>
  <c r="E24" i="2"/>
  <c r="F24" i="2"/>
  <c r="G24" i="2"/>
  <c r="H24" i="2"/>
  <c r="I24" i="2"/>
  <c r="J24" i="2"/>
  <c r="K24" i="2"/>
  <c r="L24" i="2"/>
  <c r="M24" i="2"/>
  <c r="N24" i="2"/>
  <c r="C24" i="2"/>
  <c r="D22" i="2"/>
  <c r="E22" i="2"/>
  <c r="F22" i="2"/>
  <c r="G22" i="2"/>
  <c r="H22" i="2"/>
  <c r="I22" i="2"/>
  <c r="J22" i="2"/>
  <c r="K22" i="2"/>
  <c r="L22" i="2"/>
  <c r="M22" i="2"/>
  <c r="N22" i="2"/>
  <c r="C22" i="2"/>
  <c r="D20" i="2"/>
  <c r="E20" i="2"/>
  <c r="F20" i="2"/>
  <c r="G20" i="2"/>
  <c r="H20" i="2"/>
  <c r="I20" i="2"/>
  <c r="J20" i="2"/>
  <c r="K20" i="2"/>
  <c r="L20" i="2"/>
  <c r="M20" i="2"/>
  <c r="N20" i="2"/>
  <c r="C20" i="2"/>
  <c r="D18" i="2"/>
  <c r="F18" i="2"/>
  <c r="G18" i="2"/>
  <c r="H18" i="2"/>
  <c r="I18" i="2"/>
  <c r="J18" i="2"/>
  <c r="K18" i="2"/>
  <c r="L18" i="2"/>
  <c r="M18" i="2"/>
  <c r="N18" i="2"/>
  <c r="C18" i="2"/>
  <c r="D16" i="2"/>
  <c r="E16" i="2"/>
  <c r="F16" i="2"/>
  <c r="G16" i="2"/>
  <c r="H16" i="2"/>
  <c r="I16" i="2"/>
  <c r="J16" i="2"/>
  <c r="K16" i="2"/>
  <c r="L16" i="2"/>
  <c r="M16" i="2"/>
  <c r="N16" i="2"/>
  <c r="C16" i="2"/>
  <c r="D14" i="2"/>
  <c r="E14" i="2"/>
  <c r="F14" i="2"/>
  <c r="G14" i="2"/>
  <c r="H14" i="2"/>
  <c r="I14" i="2"/>
  <c r="J14" i="2"/>
  <c r="K14" i="2"/>
  <c r="L14" i="2"/>
  <c r="M14" i="2"/>
  <c r="N14" i="2"/>
  <c r="C14" i="2"/>
  <c r="D12" i="2"/>
  <c r="E12" i="2"/>
  <c r="F12" i="2"/>
  <c r="G12" i="2"/>
  <c r="H12" i="2"/>
  <c r="I12" i="2"/>
  <c r="J12" i="2"/>
  <c r="K12" i="2"/>
  <c r="L12" i="2"/>
  <c r="M12" i="2"/>
  <c r="N12" i="2"/>
  <c r="C12" i="2"/>
  <c r="D10" i="2"/>
  <c r="E10" i="2"/>
  <c r="F10" i="2"/>
  <c r="G10" i="2"/>
  <c r="H10" i="2"/>
  <c r="I10" i="2"/>
  <c r="J10" i="2"/>
  <c r="K10" i="2"/>
  <c r="L10" i="2"/>
  <c r="M10" i="2"/>
  <c r="N10" i="2"/>
  <c r="C10" i="2"/>
  <c r="D8" i="2"/>
  <c r="E8" i="2"/>
  <c r="F8" i="2"/>
  <c r="G8" i="2"/>
  <c r="H8" i="2"/>
  <c r="I8" i="2"/>
  <c r="J8" i="2"/>
  <c r="K8" i="2"/>
  <c r="L8" i="2"/>
  <c r="M8" i="2"/>
  <c r="N8" i="2"/>
  <c r="C8" i="2"/>
  <c r="D6" i="2"/>
  <c r="E6" i="2"/>
  <c r="F6" i="2"/>
  <c r="G6" i="2"/>
  <c r="H6" i="2"/>
  <c r="I6" i="2"/>
  <c r="J6" i="2"/>
  <c r="K6" i="2"/>
  <c r="L6" i="2"/>
  <c r="M6" i="2"/>
  <c r="N6" i="2"/>
  <c r="C6" i="2"/>
  <c r="D4" i="2"/>
  <c r="E4" i="2"/>
  <c r="F4" i="2"/>
  <c r="G4" i="2"/>
  <c r="H4" i="2"/>
  <c r="I4" i="2"/>
  <c r="J4" i="2"/>
  <c r="K4" i="2"/>
  <c r="L4" i="2"/>
  <c r="M4" i="2"/>
  <c r="N4" i="2"/>
  <c r="C19" i="2"/>
  <c r="H33" i="2"/>
  <c r="G33" i="2"/>
  <c r="F33" i="2"/>
  <c r="E33" i="2"/>
  <c r="D33" i="2"/>
  <c r="N31" i="2"/>
  <c r="M31" i="2"/>
  <c r="L31" i="2"/>
  <c r="K31" i="2"/>
  <c r="J31" i="2"/>
  <c r="I31" i="2"/>
  <c r="H31" i="2"/>
  <c r="G31" i="2"/>
  <c r="F31" i="2"/>
  <c r="E31" i="2"/>
  <c r="D31" i="2"/>
  <c r="C31" i="2"/>
  <c r="N29" i="2"/>
  <c r="M29" i="2"/>
  <c r="L29" i="2"/>
  <c r="K29" i="2"/>
  <c r="J29" i="2"/>
  <c r="I29" i="2"/>
  <c r="H29" i="2"/>
  <c r="G29" i="2"/>
  <c r="F29" i="2"/>
  <c r="E29" i="2"/>
  <c r="D29" i="2"/>
  <c r="C29" i="2"/>
  <c r="N27" i="2"/>
  <c r="M27" i="2"/>
  <c r="L27" i="2"/>
  <c r="K27" i="2"/>
  <c r="J27" i="2"/>
  <c r="I27" i="2"/>
  <c r="H27" i="2"/>
  <c r="G27" i="2"/>
  <c r="F27" i="2"/>
  <c r="E27" i="2"/>
  <c r="D27" i="2"/>
  <c r="C27" i="2"/>
  <c r="N25" i="2"/>
  <c r="M25" i="2"/>
  <c r="L25" i="2"/>
  <c r="K25" i="2"/>
  <c r="J25" i="2"/>
  <c r="I25" i="2"/>
  <c r="H25" i="2"/>
  <c r="G25" i="2"/>
  <c r="F25" i="2"/>
  <c r="E25" i="2"/>
  <c r="D25" i="2"/>
  <c r="C25" i="2"/>
  <c r="N23" i="2"/>
  <c r="M23" i="2"/>
  <c r="L23" i="2"/>
  <c r="K23" i="2"/>
  <c r="J23" i="2"/>
  <c r="I23" i="2"/>
  <c r="H23" i="2"/>
  <c r="G23" i="2"/>
  <c r="F23" i="2"/>
  <c r="E23" i="2"/>
  <c r="D23" i="2"/>
  <c r="C23" i="2"/>
  <c r="N21" i="2"/>
  <c r="M21" i="2"/>
  <c r="L21" i="2"/>
  <c r="K21" i="2"/>
  <c r="J21" i="2"/>
  <c r="I21" i="2"/>
  <c r="H21" i="2"/>
  <c r="G21" i="2"/>
  <c r="F21" i="2"/>
  <c r="E21" i="2"/>
  <c r="D21" i="2"/>
  <c r="C21" i="2"/>
  <c r="N19" i="2"/>
  <c r="M19" i="2"/>
  <c r="L19" i="2"/>
  <c r="K19" i="2"/>
  <c r="J19" i="2"/>
  <c r="I19" i="2"/>
  <c r="H19" i="2"/>
  <c r="G19" i="2"/>
  <c r="F19" i="2"/>
  <c r="E19" i="2"/>
  <c r="D19" i="2"/>
  <c r="N15" i="2"/>
  <c r="M15" i="2"/>
  <c r="L15" i="2"/>
  <c r="K15" i="2"/>
  <c r="J15" i="2"/>
  <c r="I15" i="2"/>
  <c r="H15" i="2"/>
  <c r="F15" i="2"/>
  <c r="E15" i="2"/>
  <c r="D15" i="2"/>
  <c r="C15" i="2"/>
  <c r="N13" i="2"/>
  <c r="M13" i="2"/>
  <c r="L13" i="2"/>
  <c r="K13" i="2"/>
  <c r="J13" i="2"/>
  <c r="I13" i="2"/>
  <c r="H13" i="2"/>
  <c r="G13" i="2"/>
  <c r="F13" i="2"/>
  <c r="E13" i="2"/>
  <c r="D13" i="2"/>
  <c r="C13" i="2"/>
  <c r="N11" i="2"/>
  <c r="M11" i="2"/>
  <c r="L11" i="2"/>
  <c r="K11" i="2"/>
  <c r="J11" i="2"/>
  <c r="I11" i="2"/>
  <c r="H11" i="2"/>
  <c r="G11" i="2"/>
  <c r="F11" i="2"/>
  <c r="E11" i="2"/>
  <c r="D11" i="2"/>
  <c r="C11" i="2"/>
  <c r="N9" i="2"/>
  <c r="M9" i="2"/>
  <c r="L9" i="2"/>
  <c r="K9" i="2"/>
  <c r="J9" i="2"/>
  <c r="I9" i="2"/>
  <c r="H9" i="2"/>
  <c r="G9" i="2"/>
  <c r="F9" i="2"/>
  <c r="E9" i="2"/>
  <c r="D9" i="2"/>
  <c r="N7" i="2"/>
  <c r="M7" i="2"/>
  <c r="L7" i="2"/>
  <c r="K7" i="2"/>
  <c r="J7" i="2"/>
  <c r="I7" i="2"/>
  <c r="H7" i="2"/>
  <c r="G7" i="2"/>
  <c r="F7" i="2"/>
  <c r="E7" i="2"/>
  <c r="D7" i="2"/>
  <c r="C7" i="2"/>
  <c r="N5" i="2"/>
  <c r="M5" i="2"/>
  <c r="L5" i="2"/>
  <c r="K5" i="2"/>
  <c r="J5" i="2"/>
  <c r="I5" i="2"/>
  <c r="H5" i="2"/>
  <c r="G5" i="2"/>
  <c r="F5" i="2"/>
  <c r="E5" i="2"/>
  <c r="D5" i="2"/>
  <c r="C5" i="2"/>
  <c r="N3" i="2"/>
  <c r="M3" i="2"/>
  <c r="L3" i="2"/>
  <c r="K3" i="2"/>
  <c r="J3" i="2"/>
  <c r="I3" i="2"/>
  <c r="H3" i="2"/>
  <c r="G3" i="2"/>
  <c r="F3" i="2"/>
  <c r="E3" i="2"/>
  <c r="D3" i="2"/>
  <c r="S70" i="1"/>
  <c r="S71" i="1"/>
  <c r="O13" i="2" l="1"/>
  <c r="O7" i="2"/>
  <c r="O41" i="2"/>
  <c r="O31" i="2"/>
  <c r="O35" i="2"/>
  <c r="O21" i="2"/>
  <c r="O29" i="2"/>
  <c r="O53" i="2"/>
  <c r="O45" i="2"/>
  <c r="O43" i="2"/>
  <c r="O51" i="2"/>
  <c r="O49" i="2"/>
  <c r="O47" i="2"/>
  <c r="O39" i="2"/>
  <c r="O37" i="2"/>
  <c r="O33" i="2"/>
  <c r="O27" i="2"/>
  <c r="J55" i="2"/>
  <c r="G55" i="2"/>
  <c r="N55" i="2"/>
  <c r="F55" i="2"/>
  <c r="O25" i="2"/>
  <c r="O23" i="2"/>
  <c r="D55" i="2"/>
  <c r="E55" i="2"/>
  <c r="I55" i="2"/>
  <c r="M55" i="2"/>
  <c r="O19" i="2"/>
  <c r="O17" i="2"/>
  <c r="O15" i="2"/>
  <c r="L55" i="2"/>
  <c r="O11" i="2"/>
  <c r="H55" i="2"/>
  <c r="K55" i="2"/>
  <c r="O3" i="2"/>
  <c r="C55" i="2"/>
  <c r="O55" i="2" l="1"/>
</calcChain>
</file>

<file path=xl/sharedStrings.xml><?xml version="1.0" encoding="utf-8"?>
<sst xmlns="http://schemas.openxmlformats.org/spreadsheetml/2006/main" count="493" uniqueCount="95">
  <si>
    <t>力率</t>
    <rPh sb="0" eb="1">
      <t>リキ</t>
    </rPh>
    <rPh sb="1" eb="2">
      <t>リツ</t>
    </rPh>
    <phoneticPr fontId="2"/>
  </si>
  <si>
    <t>契約電力</t>
    <rPh sb="0" eb="2">
      <t>ケイヤク</t>
    </rPh>
    <rPh sb="2" eb="4">
      <t>デンリョク</t>
    </rPh>
    <phoneticPr fontId="2"/>
  </si>
  <si>
    <t>那珂川南中学校</t>
    <phoneticPr fontId="2"/>
  </si>
  <si>
    <t>安徳南小学校</t>
    <phoneticPr fontId="2"/>
  </si>
  <si>
    <t>那珂川中学校</t>
    <phoneticPr fontId="2"/>
  </si>
  <si>
    <t>片縄小学校</t>
    <phoneticPr fontId="2"/>
  </si>
  <si>
    <t>南畑小学校</t>
    <phoneticPr fontId="2"/>
  </si>
  <si>
    <t>岩戸小学校</t>
    <phoneticPr fontId="2"/>
  </si>
  <si>
    <t>那珂川北中学校</t>
    <phoneticPr fontId="2"/>
  </si>
  <si>
    <t>安徳小学校</t>
    <phoneticPr fontId="2"/>
  </si>
  <si>
    <t>岩戸北小学校</t>
    <phoneticPr fontId="2"/>
  </si>
  <si>
    <t>安徳北小学校</t>
    <phoneticPr fontId="2"/>
  </si>
  <si>
    <t>総電力量</t>
    <rPh sb="0" eb="1">
      <t>ソウ</t>
    </rPh>
    <rPh sb="1" eb="3">
      <t>デンリョク</t>
    </rPh>
    <rPh sb="3" eb="4">
      <t>リョウ</t>
    </rPh>
    <phoneticPr fontId="2"/>
  </si>
  <si>
    <t>８～２２時</t>
    <rPh sb="4" eb="5">
      <t>ジ</t>
    </rPh>
    <phoneticPr fontId="2"/>
  </si>
  <si>
    <t>２２～８時</t>
    <rPh sb="4" eb="5">
      <t>ジ</t>
    </rPh>
    <phoneticPr fontId="2"/>
  </si>
  <si>
    <t>力率</t>
    <rPh sb="0" eb="2">
      <t>リキリツ</t>
    </rPh>
    <phoneticPr fontId="2"/>
  </si>
  <si>
    <t>ふれあいこども館</t>
    <rPh sb="7" eb="8">
      <t>カン</t>
    </rPh>
    <phoneticPr fontId="2"/>
  </si>
  <si>
    <t>合計</t>
    <rPh sb="0" eb="2">
      <t>ゴウケイ</t>
    </rPh>
    <phoneticPr fontId="2"/>
  </si>
  <si>
    <t>使用電力量〔kWh〕</t>
    <rPh sb="0" eb="2">
      <t>シヨウ</t>
    </rPh>
    <rPh sb="2" eb="4">
      <t>デンリョク</t>
    </rPh>
    <rPh sb="4" eb="5">
      <t>リョウ</t>
    </rPh>
    <phoneticPr fontId="2"/>
  </si>
  <si>
    <t>契約電力〔kW〕</t>
    <rPh sb="0" eb="2">
      <t>ケイヤク</t>
    </rPh>
    <rPh sb="2" eb="4">
      <t>デンリョク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</si>
  <si>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</si>
  <si>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</si>
  <si>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</si>
  <si>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</si>
  <si>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</si>
  <si>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</si>
  <si>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</si>
  <si>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</si>
  <si>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</si>
  <si>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</si>
  <si>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</si>
  <si>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</si>
  <si>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基本料金</t>
    <rPh sb="0" eb="2">
      <t>キホン</t>
    </rPh>
    <rPh sb="2" eb="4">
      <t>リョウキン</t>
    </rPh>
    <phoneticPr fontId="2"/>
  </si>
  <si>
    <t>那珂川市役所本庁舎</t>
  </si>
  <si>
    <t>那珂川市役所本庁舎</t>
    <rPh sb="3" eb="4">
      <t>シ</t>
    </rPh>
    <rPh sb="5" eb="6">
      <t>トコロ</t>
    </rPh>
    <phoneticPr fontId="2"/>
  </si>
  <si>
    <t>那珂川市保健センター</t>
  </si>
  <si>
    <t>那珂川市保健センター</t>
    <rPh sb="3" eb="4">
      <t>シ</t>
    </rPh>
    <phoneticPr fontId="2"/>
  </si>
  <si>
    <t>那珂川市中央公民館</t>
  </si>
  <si>
    <t>那珂川市中央公民館</t>
    <rPh sb="3" eb="4">
      <t>シ</t>
    </rPh>
    <phoneticPr fontId="2"/>
  </si>
  <si>
    <t>那珂川市市民体育館</t>
  </si>
  <si>
    <t>那珂川市市民体育館</t>
    <rPh sb="3" eb="4">
      <t>シ</t>
    </rPh>
    <rPh sb="4" eb="5">
      <t>シ</t>
    </rPh>
    <phoneticPr fontId="2"/>
  </si>
  <si>
    <t>那珂川市療育センター</t>
    <rPh sb="0" eb="3">
      <t>ナカガワ</t>
    </rPh>
    <rPh sb="3" eb="4">
      <t>シ</t>
    </rPh>
    <rPh sb="4" eb="6">
      <t>リョウイク</t>
    </rPh>
    <phoneticPr fontId="2"/>
  </si>
  <si>
    <t>那珂川市役所本庁舎</t>
    <rPh sb="3" eb="6">
      <t>シヤクショ</t>
    </rPh>
    <phoneticPr fontId="2"/>
  </si>
  <si>
    <t>那珂川市療育センター</t>
    <rPh sb="4" eb="6">
      <t>リョウイク</t>
    </rPh>
    <phoneticPr fontId="2"/>
  </si>
  <si>
    <t>華石苑</t>
    <rPh sb="0" eb="3">
      <t>ハナイシエン</t>
    </rPh>
    <phoneticPr fontId="2"/>
  </si>
  <si>
    <t>福祉センター</t>
    <rPh sb="0" eb="2">
      <t>フクシ</t>
    </rPh>
    <phoneticPr fontId="2"/>
  </si>
  <si>
    <t>ミリカローデン那珂川</t>
    <rPh sb="7" eb="10">
      <t>ナカガワ</t>
    </rPh>
    <phoneticPr fontId="2"/>
  </si>
  <si>
    <t>屋内プール</t>
    <rPh sb="0" eb="2">
      <t>オクナイ</t>
    </rPh>
    <phoneticPr fontId="2"/>
  </si>
  <si>
    <t>エコピア・なかがわ</t>
    <phoneticPr fontId="2"/>
  </si>
  <si>
    <t>五ケ山水源記念公園</t>
    <rPh sb="0" eb="1">
      <t>ゴ</t>
    </rPh>
    <rPh sb="2" eb="3">
      <t>ヤマ</t>
    </rPh>
    <rPh sb="3" eb="5">
      <t>スイゲン</t>
    </rPh>
    <rPh sb="5" eb="9">
      <t>キネンコウエン</t>
    </rPh>
    <phoneticPr fontId="2"/>
  </si>
  <si>
    <t>エコピア・なかがわ</t>
    <phoneticPr fontId="2"/>
  </si>
  <si>
    <t>クリーンセンター那珂川</t>
    <rPh sb="8" eb="11">
      <t>ナカガワ</t>
    </rPh>
    <phoneticPr fontId="2"/>
  </si>
  <si>
    <t>那珂川南中学校ナイター照明</t>
    <rPh sb="11" eb="13">
      <t>ショウメイ</t>
    </rPh>
    <phoneticPr fontId="2"/>
  </si>
  <si>
    <t>西畑運動公園ナイター照明</t>
    <rPh sb="0" eb="2">
      <t>ニシハタ</t>
    </rPh>
    <rPh sb="2" eb="6">
      <t>ウンドウコウエン</t>
    </rPh>
    <rPh sb="10" eb="12">
      <t>ショウメイ</t>
    </rPh>
    <phoneticPr fontId="2"/>
  </si>
  <si>
    <t>那珂川南中学校</t>
  </si>
  <si>
    <t>安徳南小学校</t>
  </si>
  <si>
    <t>那珂川中学校</t>
  </si>
  <si>
    <t>片縄小学校</t>
  </si>
  <si>
    <t>南畑小学校</t>
  </si>
  <si>
    <t>岩戸小学校</t>
  </si>
  <si>
    <t>那珂川北中学校</t>
  </si>
  <si>
    <t>安徳小学校</t>
  </si>
  <si>
    <t>岩戸北小学校</t>
  </si>
  <si>
    <t>安徳北小学校</t>
  </si>
  <si>
    <t>エコピア・なかがわ</t>
  </si>
  <si>
    <t>業務用電力Ａ-1　　　　　　　　　（単価：1,320円）</t>
    <rPh sb="0" eb="3">
      <t>ギョウムヨウ</t>
    </rPh>
    <rPh sb="3" eb="5">
      <t>デンリョク</t>
    </rPh>
    <rPh sb="18" eb="19">
      <t>タン</t>
    </rPh>
    <rPh sb="19" eb="20">
      <t>カ</t>
    </rPh>
    <rPh sb="26" eb="27">
      <t>エン</t>
    </rPh>
    <phoneticPr fontId="2"/>
  </si>
  <si>
    <t>業務用電力Ａ　　　　　　　　　　　　　　　（単価：2,046円）</t>
    <rPh sb="0" eb="3">
      <t>ギョウムヨウ</t>
    </rPh>
    <rPh sb="3" eb="5">
      <t>デンリョク</t>
    </rPh>
    <rPh sb="22" eb="23">
      <t>タン</t>
    </rPh>
    <rPh sb="23" eb="24">
      <t>カ</t>
    </rPh>
    <rPh sb="30" eb="31">
      <t>エン</t>
    </rPh>
    <phoneticPr fontId="2"/>
  </si>
  <si>
    <t>業務用休日エコノミー電力A　　　　　　　　　　　　（単価：2,046円）</t>
    <rPh sb="0" eb="3">
      <t>ギョウムヨウ</t>
    </rPh>
    <rPh sb="3" eb="5">
      <t>キュウジツ</t>
    </rPh>
    <rPh sb="10" eb="12">
      <t>デンリョク</t>
    </rPh>
    <rPh sb="26" eb="27">
      <t>タン</t>
    </rPh>
    <rPh sb="27" eb="28">
      <t>カ</t>
    </rPh>
    <rPh sb="34" eb="35">
      <t>エン</t>
    </rPh>
    <phoneticPr fontId="2"/>
  </si>
  <si>
    <t>計</t>
    <rPh sb="0" eb="1">
      <t>ケイ</t>
    </rPh>
    <phoneticPr fontId="2"/>
  </si>
  <si>
    <t>負荷率別契約　　　　　（単価：2,046円）</t>
    <rPh sb="0" eb="2">
      <t>フカ</t>
    </rPh>
    <rPh sb="2" eb="3">
      <t>リツ</t>
    </rPh>
    <rPh sb="3" eb="4">
      <t>ベツ</t>
    </rPh>
    <rPh sb="4" eb="6">
      <t>ケイヤク</t>
    </rPh>
    <rPh sb="12" eb="13">
      <t>タン</t>
    </rPh>
    <rPh sb="13" eb="14">
      <t>カ</t>
    </rPh>
    <rPh sb="20" eb="21">
      <t>エン</t>
    </rPh>
    <phoneticPr fontId="2"/>
  </si>
  <si>
    <t>産業用電力A-1　　　　（単価：1,375円）</t>
    <rPh sb="0" eb="2">
      <t>サンギョウ</t>
    </rPh>
    <rPh sb="2" eb="3">
      <t>ヨウ</t>
    </rPh>
    <rPh sb="3" eb="5">
      <t>デンリョク</t>
    </rPh>
    <rPh sb="13" eb="15">
      <t>タンカ</t>
    </rPh>
    <rPh sb="21" eb="22">
      <t>エン</t>
    </rPh>
    <phoneticPr fontId="2"/>
  </si>
  <si>
    <t>産業用電力A　　　　　（単価：2,046円）</t>
    <rPh sb="0" eb="3">
      <t>サンギョウヨウ</t>
    </rPh>
    <rPh sb="3" eb="5">
      <t>デンリョク</t>
    </rPh>
    <rPh sb="12" eb="14">
      <t>タンカ</t>
    </rPh>
    <rPh sb="20" eb="21">
      <t>エン</t>
    </rPh>
    <phoneticPr fontId="2"/>
  </si>
  <si>
    <t>契約電力合計</t>
    <rPh sb="0" eb="2">
      <t>ケイヤク</t>
    </rPh>
    <rPh sb="2" eb="4">
      <t>デンリョク</t>
    </rPh>
    <rPh sb="4" eb="6">
      <t>ゴウケイ</t>
    </rPh>
    <phoneticPr fontId="2"/>
  </si>
  <si>
    <t>基本料金合計</t>
    <rPh sb="0" eb="2">
      <t>キホン</t>
    </rPh>
    <rPh sb="2" eb="4">
      <t>リョウキン</t>
    </rPh>
    <rPh sb="4" eb="6">
      <t>ゴウケイ</t>
    </rPh>
    <phoneticPr fontId="2"/>
  </si>
  <si>
    <t>平均単価</t>
    <rPh sb="0" eb="2">
      <t>ヘイキン</t>
    </rPh>
    <rPh sb="2" eb="4">
      <t>タンカ</t>
    </rPh>
    <phoneticPr fontId="2"/>
  </si>
  <si>
    <t>西畑野球場照明施設</t>
    <rPh sb="0" eb="9">
      <t>ニシハタヤキュウジョウショウメイシセツ</t>
    </rPh>
    <phoneticPr fontId="2"/>
  </si>
  <si>
    <t>那珂川南中学校運動場夜間照明施設</t>
    <rPh sb="0" eb="7">
      <t>ナカガワミナミチュウガッコウ</t>
    </rPh>
    <rPh sb="7" eb="16">
      <t>ウンドウジョウヤカンショウメイシセツ</t>
    </rPh>
    <phoneticPr fontId="2"/>
  </si>
  <si>
    <t>クリーンセンターなかがわ</t>
    <phoneticPr fontId="2"/>
  </si>
  <si>
    <t>クリーンセンターなかがわ</t>
    <phoneticPr fontId="2"/>
  </si>
  <si>
    <t>那珂川南中学校運動場夜間照明施設</t>
    <rPh sb="0" eb="12">
      <t>ナカガワミナミチュウガッコウウンドウジョウヤカン</t>
    </rPh>
    <rPh sb="12" eb="16">
      <t>ショウメイシセツ</t>
    </rPh>
    <phoneticPr fontId="2"/>
  </si>
  <si>
    <t>那珂川南中学校運動場夜間照明施設</t>
    <rPh sb="0" eb="14">
      <t>ナカガワミナミチュウガッコウウンドウジョウヤカンショウメイ</t>
    </rPh>
    <rPh sb="14" eb="16">
      <t>シセツ</t>
    </rPh>
    <phoneticPr fontId="2"/>
  </si>
  <si>
    <t>最大需要電力〔kW〕</t>
    <phoneticPr fontId="2"/>
  </si>
  <si>
    <t>最大需要電力〔kW〕</t>
    <phoneticPr fontId="2"/>
  </si>
  <si>
    <t>最大需要電力</t>
    <phoneticPr fontId="2"/>
  </si>
  <si>
    <t>　※　入札書に記入する契約期間中の電気料金総額は、上表の予定使用電力量と予定最大需要電力を用いてください。</t>
    <rPh sb="3" eb="5">
      <t>ニュウサツ</t>
    </rPh>
    <rPh sb="5" eb="6">
      <t>ショ</t>
    </rPh>
    <rPh sb="7" eb="9">
      <t>キニュウ</t>
    </rPh>
    <rPh sb="11" eb="13">
      <t>ケイヤク</t>
    </rPh>
    <rPh sb="13" eb="16">
      <t>キカンチュウ</t>
    </rPh>
    <rPh sb="17" eb="19">
      <t>デンキ</t>
    </rPh>
    <rPh sb="19" eb="21">
      <t>リョウキン</t>
    </rPh>
    <rPh sb="21" eb="23">
      <t>ソウガク</t>
    </rPh>
    <rPh sb="25" eb="27">
      <t>ジョウヒョウ</t>
    </rPh>
    <rPh sb="28" eb="30">
      <t>ヨテイ</t>
    </rPh>
    <rPh sb="30" eb="32">
      <t>シヨウ</t>
    </rPh>
    <rPh sb="32" eb="34">
      <t>デンリョク</t>
    </rPh>
    <rPh sb="34" eb="35">
      <t>リョウ</t>
    </rPh>
    <rPh sb="36" eb="38">
      <t>ヨテイ</t>
    </rPh>
    <rPh sb="45" eb="46">
      <t>モチ</t>
    </rPh>
    <phoneticPr fontId="2"/>
  </si>
  <si>
    <t>最大需要電力</t>
    <phoneticPr fontId="2"/>
  </si>
  <si>
    <t>契約電力</t>
    <rPh sb="0" eb="4">
      <t>ケイヤクデンリョク</t>
    </rPh>
    <phoneticPr fontId="2"/>
  </si>
  <si>
    <t>五ケ山水源公園記念公園</t>
    <rPh sb="0" eb="1">
      <t>ゴ</t>
    </rPh>
    <rPh sb="2" eb="3">
      <t>ヤマ</t>
    </rPh>
    <rPh sb="3" eb="5">
      <t>スイゲン</t>
    </rPh>
    <rPh sb="5" eb="7">
      <t>コウエン</t>
    </rPh>
    <rPh sb="7" eb="11">
      <t>キネンコウエン</t>
    </rPh>
    <phoneticPr fontId="2"/>
  </si>
  <si>
    <t>中央保育所</t>
    <rPh sb="0" eb="5">
      <t>チュウオウホイクショ</t>
    </rPh>
    <phoneticPr fontId="2"/>
  </si>
  <si>
    <t>①　令和6年4月から令和7年3月までの月別使用電力量及び最大需要電力　　　　　　　　　　　　</t>
    <rPh sb="2" eb="4">
      <t>レイワ</t>
    </rPh>
    <rPh sb="5" eb="6">
      <t>ネン</t>
    </rPh>
    <rPh sb="6" eb="7">
      <t>ヘイネン</t>
    </rPh>
    <rPh sb="7" eb="8">
      <t>ガツ</t>
    </rPh>
    <rPh sb="10" eb="12">
      <t>レイワ</t>
    </rPh>
    <rPh sb="13" eb="14">
      <t>ネン</t>
    </rPh>
    <rPh sb="15" eb="16">
      <t>ガツ</t>
    </rPh>
    <rPh sb="19" eb="21">
      <t>ツキベツ</t>
    </rPh>
    <rPh sb="21" eb="23">
      <t>シヨウ</t>
    </rPh>
    <rPh sb="23" eb="25">
      <t>デンリョク</t>
    </rPh>
    <rPh sb="25" eb="26">
      <t>リョウ</t>
    </rPh>
    <rPh sb="26" eb="27">
      <t>オヨ</t>
    </rPh>
    <phoneticPr fontId="2"/>
  </si>
  <si>
    <t>②　令和6年4月から令和7年3月までの契約電力、最大需要電力及び力率月別実績値</t>
    <rPh sb="2" eb="4">
      <t>レイワ</t>
    </rPh>
    <rPh sb="10" eb="12">
      <t>レイワ</t>
    </rPh>
    <rPh sb="24" eb="26">
      <t>サイダイ</t>
    </rPh>
    <rPh sb="26" eb="28">
      <t>ジュヨウ</t>
    </rPh>
    <rPh sb="28" eb="30">
      <t>デンリョク</t>
    </rPh>
    <rPh sb="30" eb="31">
      <t>オヨ</t>
    </rPh>
    <rPh sb="32" eb="33">
      <t>リキ</t>
    </rPh>
    <rPh sb="33" eb="34">
      <t>リツ</t>
    </rPh>
    <rPh sb="34" eb="36">
      <t>ツキベツ</t>
    </rPh>
    <rPh sb="36" eb="38">
      <t>ジッセキ</t>
    </rPh>
    <rPh sb="38" eb="39">
      <t>チ</t>
    </rPh>
    <phoneticPr fontId="2"/>
  </si>
  <si>
    <t>③　令和6年4月から令和7年3月までの時刻別使用電力量月別実績値〔kWh〕</t>
    <rPh sb="2" eb="4">
      <t>レイワ</t>
    </rPh>
    <rPh sb="5" eb="6">
      <t>ネン</t>
    </rPh>
    <rPh sb="6" eb="7">
      <t>ヘイネン</t>
    </rPh>
    <rPh sb="7" eb="8">
      <t>ガツ</t>
    </rPh>
    <rPh sb="10" eb="12">
      <t>レイワ</t>
    </rPh>
    <rPh sb="13" eb="14">
      <t>ネン</t>
    </rPh>
    <rPh sb="15" eb="16">
      <t>ガツ</t>
    </rPh>
    <rPh sb="19" eb="21">
      <t>ジコク</t>
    </rPh>
    <rPh sb="21" eb="22">
      <t>ベツ</t>
    </rPh>
    <rPh sb="22" eb="24">
      <t>シヨウ</t>
    </rPh>
    <rPh sb="24" eb="26">
      <t>デンリョク</t>
    </rPh>
    <rPh sb="26" eb="27">
      <t>リョウ</t>
    </rPh>
    <rPh sb="27" eb="29">
      <t>ツキベツ</t>
    </rPh>
    <rPh sb="29" eb="31">
      <t>ジッセキ</t>
    </rPh>
    <rPh sb="31" eb="32">
      <t>チ</t>
    </rPh>
    <phoneticPr fontId="2"/>
  </si>
  <si>
    <t>【別紙-4　①】</t>
    <phoneticPr fontId="2"/>
  </si>
  <si>
    <t>【別紙-4　②】</t>
    <rPh sb="1" eb="3">
      <t>ベッシ</t>
    </rPh>
    <phoneticPr fontId="2"/>
  </si>
  <si>
    <t>【別紙-4　③】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</si>
</sst>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3" fillId="0" borderId="2" xfId="1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3" xfId="1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38" fontId="3" fillId="0" borderId="2" xfId="1" applyFont="1" applyBorder="1" applyAlignment="1">
      <alignment vertical="center" wrapText="1"/>
    </xf>
    <xf numFmtId="38" fontId="3" fillId="0" borderId="2" xfId="1" applyFont="1" applyBorder="1" applyAlignment="1">
      <alignment horizontal="center" vertical="center" wrapText="1"/>
    </xf>
    <xf numFmtId="40" fontId="3" fillId="0" borderId="2" xfId="1" applyNumberFormat="1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6" fillId="0" borderId="0" xfId="0" applyFont="1" applyAlignment="1">
      <alignment vertical="center" shrinkToFit="1"/>
    </xf>
    <xf numFmtId="38" fontId="9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2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38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 shrinkToFit="1"/>
    </xf>
    <xf numFmtId="38" fontId="9" fillId="0" borderId="0" xfId="1" applyFont="1" applyBorder="1" applyAlignment="1">
      <alignment vertical="center" shrinkToFit="1"/>
    </xf>
    <xf numFmtId="38" fontId="9" fillId="0" borderId="0" xfId="1" applyFont="1" applyFill="1" applyBorder="1" applyAlignment="1">
      <alignment vertical="center" shrinkToFit="1"/>
    </xf>
    <xf numFmtId="0" fontId="6" fillId="3" borderId="11" xfId="0" applyFont="1" applyFill="1" applyBorder="1" applyAlignment="1">
      <alignment vertical="center" shrinkToFit="1"/>
    </xf>
    <xf numFmtId="0" fontId="6" fillId="3" borderId="16" xfId="0" applyFont="1" applyFill="1" applyBorder="1" applyAlignment="1">
      <alignment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vertical="center"/>
    </xf>
    <xf numFmtId="38" fontId="9" fillId="0" borderId="33" xfId="1" applyFont="1" applyFill="1" applyBorder="1" applyAlignment="1">
      <alignment vertical="center" shrinkToFit="1"/>
    </xf>
    <xf numFmtId="0" fontId="9" fillId="0" borderId="33" xfId="0" applyFont="1" applyFill="1" applyBorder="1" applyAlignment="1">
      <alignment vertical="center" shrinkToFit="1"/>
    </xf>
    <xf numFmtId="0" fontId="9" fillId="0" borderId="32" xfId="0" applyFont="1" applyFill="1" applyBorder="1" applyAlignment="1">
      <alignment vertical="center" shrinkToFit="1"/>
    </xf>
    <xf numFmtId="0" fontId="9" fillId="0" borderId="24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20" xfId="0" applyFont="1" applyFill="1" applyBorder="1" applyAlignment="1">
      <alignment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vertical="center" shrinkToFit="1"/>
    </xf>
    <xf numFmtId="0" fontId="6" fillId="3" borderId="16" xfId="0" applyFont="1" applyFill="1" applyBorder="1" applyAlignment="1">
      <alignment vertical="center"/>
    </xf>
    <xf numFmtId="38" fontId="9" fillId="0" borderId="32" xfId="1" applyFont="1" applyFill="1" applyBorder="1" applyAlignment="1">
      <alignment vertical="center"/>
    </xf>
    <xf numFmtId="38" fontId="9" fillId="0" borderId="3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9" fillId="0" borderId="48" xfId="1" applyFont="1" applyFill="1" applyBorder="1" applyAlignment="1">
      <alignment vertical="center"/>
    </xf>
    <xf numFmtId="38" fontId="9" fillId="0" borderId="49" xfId="1" applyFont="1" applyFill="1" applyBorder="1" applyAlignment="1">
      <alignment vertical="center"/>
    </xf>
    <xf numFmtId="38" fontId="9" fillId="0" borderId="52" xfId="1" applyFont="1" applyFill="1" applyBorder="1" applyAlignment="1">
      <alignment vertical="center"/>
    </xf>
    <xf numFmtId="38" fontId="9" fillId="0" borderId="53" xfId="1" applyFont="1" applyFill="1" applyBorder="1" applyAlignment="1">
      <alignment vertical="center"/>
    </xf>
    <xf numFmtId="38" fontId="9" fillId="0" borderId="54" xfId="1" applyFont="1" applyFill="1" applyBorder="1" applyAlignment="1">
      <alignment vertical="center"/>
    </xf>
    <xf numFmtId="0" fontId="9" fillId="5" borderId="28" xfId="0" applyFont="1" applyFill="1" applyBorder="1" applyAlignment="1">
      <alignment horizontal="center" vertical="center"/>
    </xf>
    <xf numFmtId="38" fontId="9" fillId="5" borderId="48" xfId="1" applyFont="1" applyFill="1" applyBorder="1" applyAlignment="1">
      <alignment vertical="center"/>
    </xf>
    <xf numFmtId="38" fontId="9" fillId="5" borderId="49" xfId="1" applyFont="1" applyFill="1" applyBorder="1" applyAlignment="1">
      <alignment vertical="center"/>
    </xf>
    <xf numFmtId="0" fontId="9" fillId="5" borderId="25" xfId="0" applyFont="1" applyFill="1" applyBorder="1" applyAlignment="1">
      <alignment horizontal="center" vertical="center"/>
    </xf>
    <xf numFmtId="38" fontId="9" fillId="5" borderId="26" xfId="1" applyFont="1" applyFill="1" applyBorder="1" applyAlignment="1">
      <alignment vertical="center"/>
    </xf>
    <xf numFmtId="38" fontId="9" fillId="5" borderId="6" xfId="1" applyFont="1" applyFill="1" applyBorder="1" applyAlignment="1">
      <alignment vertical="center"/>
    </xf>
    <xf numFmtId="38" fontId="9" fillId="5" borderId="27" xfId="1" applyFont="1" applyFill="1" applyBorder="1" applyAlignment="1">
      <alignment vertical="center"/>
    </xf>
    <xf numFmtId="38" fontId="9" fillId="5" borderId="29" xfId="1" applyFont="1" applyFill="1" applyBorder="1" applyAlignment="1">
      <alignment vertical="center"/>
    </xf>
    <xf numFmtId="38" fontId="9" fillId="5" borderId="5" xfId="1" applyFont="1" applyFill="1" applyBorder="1" applyAlignment="1">
      <alignment vertical="center"/>
    </xf>
    <xf numFmtId="38" fontId="9" fillId="5" borderId="30" xfId="1" applyFont="1" applyFill="1" applyBorder="1" applyAlignment="1">
      <alignment vertical="center"/>
    </xf>
    <xf numFmtId="0" fontId="9" fillId="5" borderId="25" xfId="0" applyFont="1" applyFill="1" applyBorder="1" applyAlignment="1">
      <alignment horizontal="center" vertical="center" shrinkToFit="1"/>
    </xf>
    <xf numFmtId="0" fontId="9" fillId="5" borderId="26" xfId="0" applyFont="1" applyFill="1" applyBorder="1" applyAlignment="1">
      <alignment vertical="center" shrinkToFit="1"/>
    </xf>
    <xf numFmtId="0" fontId="9" fillId="5" borderId="6" xfId="0" applyFont="1" applyFill="1" applyBorder="1" applyAlignment="1">
      <alignment vertical="center" shrinkToFit="1"/>
    </xf>
    <xf numFmtId="0" fontId="9" fillId="5" borderId="27" xfId="0" applyFont="1" applyFill="1" applyBorder="1" applyAlignment="1">
      <alignment vertical="center" shrinkToFit="1"/>
    </xf>
    <xf numFmtId="0" fontId="9" fillId="4" borderId="45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vertical="center" shrinkToFit="1"/>
    </xf>
    <xf numFmtId="0" fontId="9" fillId="4" borderId="47" xfId="0" applyFont="1" applyFill="1" applyBorder="1" applyAlignment="1">
      <alignment vertical="center" shrinkToFit="1"/>
    </xf>
    <xf numFmtId="0" fontId="9" fillId="4" borderId="44" xfId="0" applyFont="1" applyFill="1" applyBorder="1" applyAlignment="1">
      <alignment vertical="center" shrinkToFit="1"/>
    </xf>
    <xf numFmtId="0" fontId="9" fillId="4" borderId="48" xfId="0" applyFont="1" applyFill="1" applyBorder="1" applyAlignment="1">
      <alignment vertical="center" shrinkToFit="1"/>
    </xf>
    <xf numFmtId="0" fontId="9" fillId="4" borderId="49" xfId="0" applyFont="1" applyFill="1" applyBorder="1" applyAlignment="1">
      <alignment vertical="center" shrinkToFit="1"/>
    </xf>
    <xf numFmtId="0" fontId="9" fillId="5" borderId="28" xfId="0" applyFont="1" applyFill="1" applyBorder="1" applyAlignment="1">
      <alignment horizontal="center" vertical="center" shrinkToFit="1"/>
    </xf>
    <xf numFmtId="0" fontId="9" fillId="5" borderId="48" xfId="0" applyFont="1" applyFill="1" applyBorder="1" applyAlignment="1">
      <alignment vertical="center" shrinkToFit="1"/>
    </xf>
    <xf numFmtId="0" fontId="9" fillId="5" borderId="49" xfId="0" applyFont="1" applyFill="1" applyBorder="1" applyAlignment="1">
      <alignment vertical="center" shrinkToFit="1"/>
    </xf>
    <xf numFmtId="0" fontId="9" fillId="5" borderId="29" xfId="0" applyFont="1" applyFill="1" applyBorder="1" applyAlignment="1">
      <alignment vertical="center" shrinkToFit="1"/>
    </xf>
    <xf numFmtId="0" fontId="9" fillId="5" borderId="5" xfId="0" applyFont="1" applyFill="1" applyBorder="1" applyAlignment="1">
      <alignment vertical="center" shrinkToFit="1"/>
    </xf>
    <xf numFmtId="0" fontId="9" fillId="5" borderId="30" xfId="0" applyFont="1" applyFill="1" applyBorder="1" applyAlignment="1">
      <alignment vertical="center" shrinkToFit="1"/>
    </xf>
    <xf numFmtId="0" fontId="9" fillId="0" borderId="22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vertical="center" shrinkToFit="1"/>
    </xf>
    <xf numFmtId="0" fontId="9" fillId="0" borderId="49" xfId="0" applyFont="1" applyFill="1" applyBorder="1" applyAlignment="1">
      <alignment vertical="center" shrinkToFit="1"/>
    </xf>
    <xf numFmtId="38" fontId="9" fillId="5" borderId="26" xfId="1" applyFont="1" applyFill="1" applyBorder="1" applyAlignment="1">
      <alignment vertical="center" shrinkToFit="1"/>
    </xf>
    <xf numFmtId="38" fontId="9" fillId="5" borderId="6" xfId="1" applyFont="1" applyFill="1" applyBorder="1" applyAlignment="1">
      <alignment vertical="center" shrinkToFit="1"/>
    </xf>
    <xf numFmtId="38" fontId="9" fillId="5" borderId="1" xfId="1" applyFont="1" applyFill="1" applyBorder="1" applyAlignment="1">
      <alignment vertical="center" shrinkToFit="1"/>
    </xf>
    <xf numFmtId="38" fontId="9" fillId="5" borderId="40" xfId="1" applyFont="1" applyFill="1" applyBorder="1" applyAlignment="1">
      <alignment vertical="center" shrinkToFit="1"/>
    </xf>
    <xf numFmtId="38" fontId="9" fillId="5" borderId="27" xfId="1" applyFont="1" applyFill="1" applyBorder="1" applyAlignment="1">
      <alignment vertical="center" shrinkToFit="1"/>
    </xf>
    <xf numFmtId="38" fontId="9" fillId="5" borderId="29" xfId="1" applyFont="1" applyFill="1" applyBorder="1" applyAlignment="1">
      <alignment vertical="center" shrinkToFit="1"/>
    </xf>
    <xf numFmtId="38" fontId="9" fillId="5" borderId="5" xfId="1" applyFont="1" applyFill="1" applyBorder="1" applyAlignment="1">
      <alignment vertical="center" shrinkToFit="1"/>
    </xf>
    <xf numFmtId="38" fontId="9" fillId="5" borderId="37" xfId="1" applyFont="1" applyFill="1" applyBorder="1" applyAlignment="1">
      <alignment vertical="center" shrinkToFit="1"/>
    </xf>
    <xf numFmtId="38" fontId="9" fillId="5" borderId="42" xfId="1" applyFont="1" applyFill="1" applyBorder="1" applyAlignment="1">
      <alignment vertical="center" shrinkToFit="1"/>
    </xf>
    <xf numFmtId="38" fontId="9" fillId="5" borderId="30" xfId="1" applyFont="1" applyFill="1" applyBorder="1" applyAlignment="1">
      <alignment vertical="center" shrinkToFit="1"/>
    </xf>
    <xf numFmtId="38" fontId="9" fillId="5" borderId="29" xfId="0" applyNumberFormat="1" applyFont="1" applyFill="1" applyBorder="1" applyAlignment="1">
      <alignment vertical="center" shrinkToFit="1"/>
    </xf>
    <xf numFmtId="38" fontId="9" fillId="5" borderId="5" xfId="0" applyNumberFormat="1" applyFont="1" applyFill="1" applyBorder="1" applyAlignment="1">
      <alignment vertical="center" shrinkToFit="1"/>
    </xf>
    <xf numFmtId="38" fontId="9" fillId="5" borderId="37" xfId="0" applyNumberFormat="1" applyFont="1" applyFill="1" applyBorder="1" applyAlignment="1">
      <alignment vertical="center" shrinkToFit="1"/>
    </xf>
    <xf numFmtId="0" fontId="9" fillId="0" borderId="31" xfId="0" applyFont="1" applyFill="1" applyBorder="1" applyAlignment="1">
      <alignment horizontal="center" vertical="center"/>
    </xf>
    <xf numFmtId="38" fontId="9" fillId="0" borderId="32" xfId="1" applyFont="1" applyFill="1" applyBorder="1" applyAlignment="1">
      <alignment vertical="center" shrinkToFit="1"/>
    </xf>
    <xf numFmtId="38" fontId="9" fillId="0" borderId="36" xfId="1" applyFont="1" applyFill="1" applyBorder="1" applyAlignment="1">
      <alignment vertical="center" shrinkToFit="1"/>
    </xf>
    <xf numFmtId="38" fontId="9" fillId="0" borderId="41" xfId="1" applyFont="1" applyFill="1" applyBorder="1" applyAlignment="1">
      <alignment vertical="center" shrinkToFit="1"/>
    </xf>
    <xf numFmtId="38" fontId="9" fillId="0" borderId="24" xfId="1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9" fillId="6" borderId="23" xfId="0" applyFont="1" applyFill="1" applyBorder="1" applyAlignment="1">
      <alignment horizontal="center" vertical="center"/>
    </xf>
    <xf numFmtId="38" fontId="6" fillId="6" borderId="12" xfId="0" applyNumberFormat="1" applyFont="1" applyFill="1" applyBorder="1" applyAlignment="1">
      <alignment vertical="center" shrinkToFit="1"/>
    </xf>
    <xf numFmtId="38" fontId="6" fillId="6" borderId="13" xfId="0" applyNumberFormat="1" applyFont="1" applyFill="1" applyBorder="1" applyAlignment="1">
      <alignment vertical="center" shrinkToFit="1"/>
    </xf>
    <xf numFmtId="38" fontId="6" fillId="6" borderId="38" xfId="0" applyNumberFormat="1" applyFont="1" applyFill="1" applyBorder="1" applyAlignment="1">
      <alignment vertical="center" shrinkToFit="1"/>
    </xf>
    <xf numFmtId="38" fontId="6" fillId="6" borderId="43" xfId="0" applyNumberFormat="1" applyFont="1" applyFill="1" applyBorder="1" applyAlignment="1">
      <alignment vertical="center" shrinkToFit="1"/>
    </xf>
    <xf numFmtId="0" fontId="9" fillId="6" borderId="14" xfId="0" applyFont="1" applyFill="1" applyBorder="1" applyAlignment="1">
      <alignment vertical="center" shrinkToFit="1"/>
    </xf>
    <xf numFmtId="0" fontId="9" fillId="0" borderId="5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38" fontId="3" fillId="0" borderId="2" xfId="1" applyFont="1" applyBorder="1" applyAlignment="1">
      <alignment horizontal="center" vertical="center"/>
    </xf>
    <xf numFmtId="0" fontId="6" fillId="3" borderId="8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horizontal="left" vertical="center" shrinkToFit="1"/>
    </xf>
    <xf numFmtId="0" fontId="6" fillId="3" borderId="34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50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vertical="center" shrinkToFit="1"/>
    </xf>
    <xf numFmtId="0" fontId="6" fillId="3" borderId="1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3" borderId="34" xfId="0" applyFont="1" applyFill="1" applyBorder="1" applyAlignment="1">
      <alignment vertical="center" shrinkToFit="1"/>
    </xf>
    <xf numFmtId="0" fontId="5" fillId="0" borderId="57" xfId="0" applyFont="1" applyBorder="1" applyAlignment="1">
      <alignment vertical="center"/>
    </xf>
    <xf numFmtId="0" fontId="9" fillId="0" borderId="56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vertical="center" shrinkToFit="1"/>
    </xf>
    <xf numFmtId="0" fontId="9" fillId="4" borderId="55" xfId="0" applyFont="1" applyFill="1" applyBorder="1" applyAlignment="1">
      <alignment vertical="center" shrinkToFit="1"/>
    </xf>
    <xf numFmtId="0" fontId="9" fillId="4" borderId="58" xfId="0" applyFont="1" applyFill="1" applyBorder="1" applyAlignment="1">
      <alignment vertical="center" shrinkToFit="1"/>
    </xf>
    <xf numFmtId="0" fontId="9" fillId="0" borderId="60" xfId="0" applyFont="1" applyFill="1" applyBorder="1" applyAlignment="1">
      <alignment vertical="center" shrinkToFit="1"/>
    </xf>
    <xf numFmtId="0" fontId="9" fillId="0" borderId="61" xfId="0" applyFont="1" applyFill="1" applyBorder="1" applyAlignment="1">
      <alignment vertical="center" shrinkToFit="1"/>
    </xf>
    <xf numFmtId="0" fontId="9" fillId="0" borderId="62" xfId="0" applyFont="1" applyFill="1" applyBorder="1" applyAlignment="1">
      <alignment vertical="center" shrinkToFit="1"/>
    </xf>
  </cellXfs>
  <cellStyles count="5">
    <cellStyle name="桁区切り" xfId="1" builtinId="6"/>
    <cellStyle name="桁区切り 2" xfId="2" xr:uid="{00000000-0005-0000-0000-000001000000}"/>
    <cellStyle name="桁区切り 2 2" xfId="4" xr:uid="{663409E4-109C-4081-86DC-0069745D1707}"/>
    <cellStyle name="標準" xfId="0" builtinId="0"/>
    <cellStyle name="標準 2" xfId="3" xr:uid="{1C46BAEB-F14F-4A9D-8195-97C4C36262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1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4"/>
  <sheetViews>
    <sheetView topLeftCell="A13" zoomScale="90" zoomScaleNormal="90" workbookViewId="0">
      <selection activeCell="H10" sqref="H10"/>
    </sheetView>
  </sheetViews>
  <sheetFormatPr defaultRowHeight="10.5" x14ac:dyDescent="0.15"/>
  <cols>
    <col min="1" max="1" width="13.125" style="1" customWidth="1"/>
    <col min="2" max="2" width="18.5" style="14" bestFit="1" customWidth="1"/>
    <col min="3" max="3" width="13" style="2" customWidth="1"/>
    <col min="4" max="15" width="6.25" style="2" bestFit="1" customWidth="1"/>
    <col min="16" max="16" width="7.25" style="2" bestFit="1" customWidth="1"/>
    <col min="17" max="17" width="7.125" style="2" bestFit="1" customWidth="1"/>
    <col min="18" max="18" width="4.375" style="2" bestFit="1" customWidth="1"/>
    <col min="19" max="19" width="10" style="2" bestFit="1" customWidth="1"/>
    <col min="20" max="16384" width="9" style="1"/>
  </cols>
  <sheetData>
    <row r="1" spans="1:19" ht="20.100000000000001" customHeight="1" x14ac:dyDescent="0.15">
      <c r="A1" s="4"/>
      <c r="B1" s="13"/>
      <c r="C1" s="3"/>
      <c r="D1" s="3" t="s">
        <v>20</v>
      </c>
      <c r="E1" s="3" t="s">
        <v>21</v>
      </c>
      <c r="F1" s="3" t="s">
        <v>22</v>
      </c>
      <c r="G1" s="3" t="s">
        <v>23</v>
      </c>
      <c r="H1" s="3" t="s">
        <v>24</v>
      </c>
      <c r="I1" s="3" t="s">
        <v>25</v>
      </c>
      <c r="J1" s="3" t="s">
        <v>26</v>
      </c>
      <c r="K1" s="3" t="s">
        <v>27</v>
      </c>
      <c r="L1" s="3" t="s">
        <v>28</v>
      </c>
      <c r="M1" s="3" t="s">
        <v>29</v>
      </c>
      <c r="N1" s="3" t="s">
        <v>30</v>
      </c>
      <c r="O1" s="3" t="s">
        <v>31</v>
      </c>
      <c r="P1" s="3" t="s">
        <v>12</v>
      </c>
      <c r="Q1" s="3" t="s">
        <v>1</v>
      </c>
      <c r="R1" s="3" t="s">
        <v>15</v>
      </c>
      <c r="S1" s="11" t="s">
        <v>32</v>
      </c>
    </row>
    <row r="2" spans="1:19" ht="21.75" customHeight="1" x14ac:dyDescent="0.15">
      <c r="A2" s="115" t="s">
        <v>66</v>
      </c>
      <c r="B2" s="117" t="s">
        <v>34</v>
      </c>
      <c r="C2" s="3" t="s">
        <v>18</v>
      </c>
      <c r="D2" s="3">
        <v>25153</v>
      </c>
      <c r="E2" s="3">
        <v>28358</v>
      </c>
      <c r="F2" s="3">
        <v>34104</v>
      </c>
      <c r="G2" s="3">
        <v>39636</v>
      </c>
      <c r="H2" s="3">
        <v>37874</v>
      </c>
      <c r="I2" s="3">
        <v>36077</v>
      </c>
      <c r="J2" s="3">
        <v>27145</v>
      </c>
      <c r="K2" s="3">
        <v>24153</v>
      </c>
      <c r="L2" s="3">
        <v>31130</v>
      </c>
      <c r="M2" s="3">
        <v>33535</v>
      </c>
      <c r="N2" s="3">
        <v>32008</v>
      </c>
      <c r="O2" s="3">
        <v>32081</v>
      </c>
      <c r="P2" s="3">
        <v>381254</v>
      </c>
      <c r="Q2" s="3">
        <v>159</v>
      </c>
      <c r="R2" s="3">
        <v>100</v>
      </c>
      <c r="S2" s="3">
        <f>Q2*2046</f>
        <v>325314</v>
      </c>
    </row>
    <row r="3" spans="1:19" ht="20.100000000000001" customHeight="1" x14ac:dyDescent="0.15">
      <c r="A3" s="115"/>
      <c r="B3" s="117"/>
      <c r="C3" s="3" t="s">
        <v>19</v>
      </c>
      <c r="D3" s="3">
        <v>159</v>
      </c>
      <c r="E3" s="3">
        <v>159</v>
      </c>
      <c r="F3" s="3">
        <v>159</v>
      </c>
      <c r="G3" s="3">
        <v>158</v>
      </c>
      <c r="H3" s="3">
        <v>151</v>
      </c>
      <c r="I3" s="3">
        <v>152</v>
      </c>
      <c r="J3" s="3">
        <v>152</v>
      </c>
      <c r="K3" s="3">
        <v>152</v>
      </c>
      <c r="L3" s="3">
        <v>152</v>
      </c>
      <c r="M3" s="3">
        <v>152</v>
      </c>
      <c r="N3" s="3">
        <v>152</v>
      </c>
      <c r="O3" s="3">
        <v>152</v>
      </c>
      <c r="P3" s="3"/>
      <c r="Q3" s="3"/>
      <c r="R3" s="3"/>
      <c r="S3" s="3"/>
    </row>
    <row r="4" spans="1:19" ht="20.100000000000001" customHeight="1" x14ac:dyDescent="0.15">
      <c r="A4" s="115"/>
      <c r="B4" s="114" t="s">
        <v>54</v>
      </c>
      <c r="C4" s="3" t="s">
        <v>18</v>
      </c>
      <c r="D4" s="3">
        <v>11297</v>
      </c>
      <c r="E4" s="3">
        <v>11004</v>
      </c>
      <c r="F4" s="3">
        <v>16401</v>
      </c>
      <c r="G4" s="3">
        <v>22429</v>
      </c>
      <c r="H4" s="3">
        <v>12370</v>
      </c>
      <c r="I4" s="3">
        <v>17644</v>
      </c>
      <c r="J4" s="3">
        <v>13050</v>
      </c>
      <c r="K4" s="3">
        <v>12574</v>
      </c>
      <c r="L4" s="3">
        <v>15035</v>
      </c>
      <c r="M4" s="3">
        <v>17394</v>
      </c>
      <c r="N4" s="3">
        <v>15817</v>
      </c>
      <c r="O4" s="3">
        <v>7020</v>
      </c>
      <c r="P4" s="3">
        <v>172035</v>
      </c>
      <c r="Q4" s="3">
        <v>131</v>
      </c>
      <c r="R4" s="3">
        <v>100</v>
      </c>
      <c r="S4" s="3">
        <f>Q4*2046</f>
        <v>268026</v>
      </c>
    </row>
    <row r="5" spans="1:19" ht="20.100000000000001" customHeight="1" x14ac:dyDescent="0.15">
      <c r="A5" s="115"/>
      <c r="B5" s="114"/>
      <c r="C5" s="3" t="s">
        <v>19</v>
      </c>
      <c r="D5" s="3">
        <v>131</v>
      </c>
      <c r="E5" s="3">
        <v>131</v>
      </c>
      <c r="F5" s="3">
        <v>131</v>
      </c>
      <c r="G5" s="3">
        <v>125</v>
      </c>
      <c r="H5" s="3">
        <v>125</v>
      </c>
      <c r="I5" s="3">
        <v>125</v>
      </c>
      <c r="J5" s="3">
        <v>125</v>
      </c>
      <c r="K5" s="3">
        <v>125</v>
      </c>
      <c r="L5" s="3">
        <v>125</v>
      </c>
      <c r="M5" s="3">
        <v>122</v>
      </c>
      <c r="N5" s="3">
        <v>124</v>
      </c>
      <c r="O5" s="3">
        <v>124</v>
      </c>
      <c r="P5" s="3"/>
      <c r="Q5" s="3"/>
      <c r="R5" s="3"/>
      <c r="S5" s="3"/>
    </row>
    <row r="6" spans="1:19" ht="20.100000000000001" customHeight="1" x14ac:dyDescent="0.15">
      <c r="A6" s="115"/>
      <c r="B6" s="114" t="s">
        <v>55</v>
      </c>
      <c r="C6" s="3" t="s">
        <v>18</v>
      </c>
      <c r="D6" s="3">
        <v>10834</v>
      </c>
      <c r="E6" s="3">
        <v>12865</v>
      </c>
      <c r="F6" s="3">
        <v>22118</v>
      </c>
      <c r="G6" s="3">
        <v>22994</v>
      </c>
      <c r="H6" s="3">
        <v>11519</v>
      </c>
      <c r="I6" s="3">
        <v>20275</v>
      </c>
      <c r="J6" s="3">
        <v>16840</v>
      </c>
      <c r="K6" s="3">
        <v>14750</v>
      </c>
      <c r="L6" s="3">
        <v>18676</v>
      </c>
      <c r="M6" s="3">
        <v>22696</v>
      </c>
      <c r="N6" s="3">
        <v>22322</v>
      </c>
      <c r="O6" s="3">
        <v>8382</v>
      </c>
      <c r="P6" s="3">
        <v>204271</v>
      </c>
      <c r="Q6" s="3">
        <v>195</v>
      </c>
      <c r="R6" s="3">
        <v>100</v>
      </c>
      <c r="S6" s="3">
        <f>Q6*2046</f>
        <v>398970</v>
      </c>
    </row>
    <row r="7" spans="1:19" ht="20.100000000000001" customHeight="1" x14ac:dyDescent="0.15">
      <c r="A7" s="115"/>
      <c r="B7" s="114"/>
      <c r="C7" s="3" t="s">
        <v>19</v>
      </c>
      <c r="D7" s="3">
        <v>190</v>
      </c>
      <c r="E7" s="3">
        <v>190</v>
      </c>
      <c r="F7" s="3">
        <v>190</v>
      </c>
      <c r="G7" s="3">
        <v>190</v>
      </c>
      <c r="H7" s="3">
        <v>178</v>
      </c>
      <c r="I7" s="3">
        <v>185</v>
      </c>
      <c r="J7" s="3">
        <v>185</v>
      </c>
      <c r="K7" s="3">
        <v>185</v>
      </c>
      <c r="L7" s="3">
        <v>185</v>
      </c>
      <c r="M7" s="3">
        <v>195</v>
      </c>
      <c r="N7" s="3">
        <v>195</v>
      </c>
      <c r="O7" s="3">
        <v>195</v>
      </c>
      <c r="P7" s="3"/>
      <c r="Q7" s="3"/>
      <c r="R7" s="3"/>
      <c r="S7" s="3"/>
    </row>
    <row r="8" spans="1:19" ht="20.100000000000001" customHeight="1" x14ac:dyDescent="0.15">
      <c r="A8" s="115"/>
      <c r="B8" s="114" t="s">
        <v>56</v>
      </c>
      <c r="C8" s="3" t="s">
        <v>18</v>
      </c>
      <c r="D8" s="3">
        <v>10400</v>
      </c>
      <c r="E8" s="3">
        <v>9680</v>
      </c>
      <c r="F8" s="3">
        <v>15378</v>
      </c>
      <c r="G8" s="3">
        <v>20271</v>
      </c>
      <c r="H8" s="3">
        <v>13431</v>
      </c>
      <c r="I8" s="3">
        <v>20048</v>
      </c>
      <c r="J8" s="3">
        <v>13598</v>
      </c>
      <c r="K8" s="3">
        <v>12432</v>
      </c>
      <c r="L8" s="3">
        <v>17702</v>
      </c>
      <c r="M8" s="3">
        <v>19535</v>
      </c>
      <c r="N8" s="3">
        <v>18781</v>
      </c>
      <c r="O8" s="3">
        <v>8794</v>
      </c>
      <c r="P8" s="3">
        <v>180050</v>
      </c>
      <c r="Q8" s="3">
        <v>113</v>
      </c>
      <c r="R8" s="3">
        <v>100</v>
      </c>
      <c r="S8" s="3">
        <f>Q8*2046</f>
        <v>231198</v>
      </c>
    </row>
    <row r="9" spans="1:19" ht="20.100000000000001" customHeight="1" x14ac:dyDescent="0.15">
      <c r="A9" s="115"/>
      <c r="B9" s="114"/>
      <c r="C9" s="3" t="s">
        <v>19</v>
      </c>
      <c r="D9" s="3">
        <v>113</v>
      </c>
      <c r="E9" s="3">
        <v>113</v>
      </c>
      <c r="F9" s="3">
        <v>113</v>
      </c>
      <c r="G9" s="3">
        <v>110</v>
      </c>
      <c r="H9" s="3">
        <v>110</v>
      </c>
      <c r="I9" s="3">
        <v>110</v>
      </c>
      <c r="J9" s="3">
        <v>110</v>
      </c>
      <c r="K9" s="3">
        <v>110</v>
      </c>
      <c r="L9" s="3">
        <v>106</v>
      </c>
      <c r="M9" s="3">
        <v>110</v>
      </c>
      <c r="N9" s="3">
        <v>110</v>
      </c>
      <c r="O9" s="3">
        <v>110</v>
      </c>
      <c r="P9" s="3"/>
      <c r="Q9" s="3"/>
      <c r="R9" s="3"/>
      <c r="S9" s="3"/>
    </row>
    <row r="10" spans="1:19" ht="20.100000000000001" customHeight="1" x14ac:dyDescent="0.15">
      <c r="A10" s="115"/>
      <c r="B10" s="114" t="s">
        <v>57</v>
      </c>
      <c r="C10" s="3" t="s">
        <v>18</v>
      </c>
      <c r="D10" s="3">
        <v>7786</v>
      </c>
      <c r="E10" s="3">
        <v>8095</v>
      </c>
      <c r="F10" s="3">
        <v>14269</v>
      </c>
      <c r="G10" s="3">
        <v>14830</v>
      </c>
      <c r="H10" s="3">
        <v>7744</v>
      </c>
      <c r="I10" s="3">
        <v>14559</v>
      </c>
      <c r="J10" s="3">
        <v>10704</v>
      </c>
      <c r="K10" s="3">
        <v>9859</v>
      </c>
      <c r="L10" s="3">
        <v>13124</v>
      </c>
      <c r="M10" s="3">
        <v>14942</v>
      </c>
      <c r="N10" s="3">
        <v>14584</v>
      </c>
      <c r="O10" s="3">
        <v>6225</v>
      </c>
      <c r="P10" s="3">
        <v>136721</v>
      </c>
      <c r="Q10" s="3">
        <v>136</v>
      </c>
      <c r="R10" s="3">
        <v>100</v>
      </c>
      <c r="S10" s="3">
        <f>Q10*2046</f>
        <v>278256</v>
      </c>
    </row>
    <row r="11" spans="1:19" ht="20.100000000000001" customHeight="1" x14ac:dyDescent="0.15">
      <c r="A11" s="115"/>
      <c r="B11" s="114"/>
      <c r="C11" s="3" t="s">
        <v>19</v>
      </c>
      <c r="D11" s="3">
        <v>136</v>
      </c>
      <c r="E11" s="3">
        <v>136</v>
      </c>
      <c r="F11" s="3">
        <v>136</v>
      </c>
      <c r="G11" s="3">
        <v>136</v>
      </c>
      <c r="H11" s="3">
        <v>136</v>
      </c>
      <c r="I11" s="3">
        <v>133</v>
      </c>
      <c r="J11" s="3">
        <v>133</v>
      </c>
      <c r="K11" s="3">
        <v>133</v>
      </c>
      <c r="L11" s="3">
        <v>133</v>
      </c>
      <c r="M11" s="3">
        <v>133</v>
      </c>
      <c r="N11" s="3">
        <v>133</v>
      </c>
      <c r="O11" s="3">
        <v>133</v>
      </c>
      <c r="P11" s="3"/>
      <c r="Q11" s="3"/>
      <c r="R11" s="3"/>
      <c r="S11" s="3"/>
    </row>
    <row r="12" spans="1:19" ht="20.100000000000001" customHeight="1" x14ac:dyDescent="0.15">
      <c r="A12" s="115"/>
      <c r="B12" s="114" t="s">
        <v>58</v>
      </c>
      <c r="C12" s="3" t="s">
        <v>18</v>
      </c>
      <c r="D12" s="3">
        <v>3434</v>
      </c>
      <c r="E12" s="3">
        <v>3296</v>
      </c>
      <c r="F12" s="3">
        <v>4067</v>
      </c>
      <c r="G12" s="3">
        <v>5087</v>
      </c>
      <c r="H12" s="3">
        <v>3512</v>
      </c>
      <c r="I12" s="3">
        <v>4990</v>
      </c>
      <c r="J12" s="3">
        <v>4043</v>
      </c>
      <c r="K12" s="3">
        <v>3875</v>
      </c>
      <c r="L12" s="3">
        <v>5204</v>
      </c>
      <c r="M12" s="3">
        <v>6709</v>
      </c>
      <c r="N12" s="3">
        <v>6035</v>
      </c>
      <c r="O12" s="3">
        <v>3167</v>
      </c>
      <c r="P12" s="3">
        <v>53419</v>
      </c>
      <c r="Q12" s="3">
        <v>56</v>
      </c>
      <c r="R12" s="3">
        <v>100</v>
      </c>
      <c r="S12" s="3">
        <f>Q12*2046</f>
        <v>114576</v>
      </c>
    </row>
    <row r="13" spans="1:19" ht="20.100000000000001" customHeight="1" x14ac:dyDescent="0.15">
      <c r="A13" s="115"/>
      <c r="B13" s="114"/>
      <c r="C13" s="3" t="s">
        <v>19</v>
      </c>
      <c r="D13" s="3">
        <v>56</v>
      </c>
      <c r="E13" s="3">
        <v>56</v>
      </c>
      <c r="F13" s="3">
        <v>56</v>
      </c>
      <c r="G13" s="3">
        <v>56</v>
      </c>
      <c r="H13" s="3">
        <v>56</v>
      </c>
      <c r="I13" s="3">
        <v>56</v>
      </c>
      <c r="J13" s="3">
        <v>56</v>
      </c>
      <c r="K13" s="3">
        <v>56</v>
      </c>
      <c r="L13" s="3">
        <v>56</v>
      </c>
      <c r="M13" s="3">
        <v>53</v>
      </c>
      <c r="N13" s="3">
        <v>53</v>
      </c>
      <c r="O13" s="3">
        <v>53</v>
      </c>
      <c r="P13" s="3"/>
      <c r="Q13" s="3"/>
      <c r="R13" s="3"/>
      <c r="S13" s="3"/>
    </row>
    <row r="14" spans="1:19" ht="20.100000000000001" customHeight="1" x14ac:dyDescent="0.15">
      <c r="A14" s="115"/>
      <c r="B14" s="114" t="s">
        <v>59</v>
      </c>
      <c r="C14" s="3" t="s">
        <v>18</v>
      </c>
      <c r="D14" s="3">
        <v>7396</v>
      </c>
      <c r="E14" s="3">
        <v>7535</v>
      </c>
      <c r="F14" s="3">
        <v>9147</v>
      </c>
      <c r="G14" s="3">
        <v>10685</v>
      </c>
      <c r="H14" s="3">
        <v>7455</v>
      </c>
      <c r="I14" s="3">
        <v>11000</v>
      </c>
      <c r="J14" s="3">
        <v>9791</v>
      </c>
      <c r="K14" s="3">
        <v>8890</v>
      </c>
      <c r="L14" s="3">
        <v>11441</v>
      </c>
      <c r="M14" s="3">
        <v>13275</v>
      </c>
      <c r="N14" s="3">
        <v>11989</v>
      </c>
      <c r="O14" s="3">
        <v>6440</v>
      </c>
      <c r="P14" s="3">
        <v>115044</v>
      </c>
      <c r="Q14" s="3">
        <v>95</v>
      </c>
      <c r="R14" s="3">
        <v>100</v>
      </c>
      <c r="S14" s="3">
        <f>Q14*2046</f>
        <v>194370</v>
      </c>
    </row>
    <row r="15" spans="1:19" ht="20.100000000000001" customHeight="1" x14ac:dyDescent="0.15">
      <c r="A15" s="115"/>
      <c r="B15" s="114"/>
      <c r="C15" s="3" t="s">
        <v>19</v>
      </c>
      <c r="D15" s="3">
        <v>95</v>
      </c>
      <c r="E15" s="3">
        <v>95</v>
      </c>
      <c r="F15" s="3">
        <v>95</v>
      </c>
      <c r="G15" s="3">
        <v>92</v>
      </c>
      <c r="H15" s="3">
        <v>86</v>
      </c>
      <c r="I15" s="3">
        <v>86</v>
      </c>
      <c r="J15" s="3">
        <v>86</v>
      </c>
      <c r="K15" s="3">
        <v>86</v>
      </c>
      <c r="L15" s="3">
        <v>86</v>
      </c>
      <c r="M15" s="3">
        <v>90</v>
      </c>
      <c r="N15" s="3">
        <v>90</v>
      </c>
      <c r="O15" s="3">
        <v>90</v>
      </c>
      <c r="P15" s="3"/>
      <c r="Q15" s="3"/>
      <c r="R15" s="3"/>
      <c r="S15" s="3"/>
    </row>
    <row r="16" spans="1:19" ht="20.100000000000001" customHeight="1" x14ac:dyDescent="0.15">
      <c r="A16" s="115"/>
      <c r="B16" s="114" t="s">
        <v>60</v>
      </c>
      <c r="C16" s="3" t="s">
        <v>18</v>
      </c>
      <c r="D16" s="3">
        <v>17866</v>
      </c>
      <c r="E16" s="3">
        <v>23717</v>
      </c>
      <c r="F16" s="3">
        <v>29677</v>
      </c>
      <c r="G16" s="3">
        <v>33817</v>
      </c>
      <c r="H16" s="3">
        <v>21223</v>
      </c>
      <c r="I16" s="3">
        <v>34509</v>
      </c>
      <c r="J16" s="3">
        <v>24525</v>
      </c>
      <c r="K16" s="3">
        <v>22508</v>
      </c>
      <c r="L16" s="3">
        <v>26038</v>
      </c>
      <c r="M16" s="3">
        <v>26510</v>
      </c>
      <c r="N16" s="3">
        <v>25471</v>
      </c>
      <c r="O16" s="3">
        <v>13189</v>
      </c>
      <c r="P16" s="3">
        <v>299050</v>
      </c>
      <c r="Q16" s="3">
        <v>152</v>
      </c>
      <c r="R16" s="3">
        <v>100</v>
      </c>
      <c r="S16" s="3">
        <f>Q16*2046</f>
        <v>310992</v>
      </c>
    </row>
    <row r="17" spans="1:19" ht="20.100000000000001" customHeight="1" x14ac:dyDescent="0.15">
      <c r="A17" s="115"/>
      <c r="B17" s="114"/>
      <c r="C17" s="3" t="s">
        <v>19</v>
      </c>
      <c r="D17" s="3">
        <v>142</v>
      </c>
      <c r="E17" s="3">
        <v>142</v>
      </c>
      <c r="F17" s="3">
        <v>142</v>
      </c>
      <c r="G17" s="3">
        <v>142</v>
      </c>
      <c r="H17" s="3">
        <v>142</v>
      </c>
      <c r="I17" s="3">
        <v>142</v>
      </c>
      <c r="J17" s="3">
        <v>142</v>
      </c>
      <c r="K17" s="3">
        <v>142</v>
      </c>
      <c r="L17" s="3">
        <v>142</v>
      </c>
      <c r="M17" s="3">
        <v>152</v>
      </c>
      <c r="N17" s="3">
        <v>152</v>
      </c>
      <c r="O17" s="3">
        <v>152</v>
      </c>
      <c r="P17" s="3"/>
      <c r="Q17" s="3"/>
      <c r="R17" s="3"/>
      <c r="S17" s="3"/>
    </row>
    <row r="18" spans="1:19" ht="20.100000000000001" customHeight="1" x14ac:dyDescent="0.15">
      <c r="A18" s="115"/>
      <c r="B18" s="114" t="s">
        <v>62</v>
      </c>
      <c r="C18" s="3" t="s">
        <v>18</v>
      </c>
      <c r="D18" s="3">
        <v>13596</v>
      </c>
      <c r="E18" s="3">
        <v>15348</v>
      </c>
      <c r="F18" s="3">
        <v>24528</v>
      </c>
      <c r="G18" s="3">
        <v>26236</v>
      </c>
      <c r="H18" s="3">
        <v>13969</v>
      </c>
      <c r="I18" s="3">
        <v>24952</v>
      </c>
      <c r="J18" s="3">
        <v>19235</v>
      </c>
      <c r="K18" s="3">
        <v>16145</v>
      </c>
      <c r="L18" s="3">
        <v>18428</v>
      </c>
      <c r="M18" s="3">
        <v>22178</v>
      </c>
      <c r="N18" s="3">
        <v>20515</v>
      </c>
      <c r="O18" s="3">
        <v>9413</v>
      </c>
      <c r="P18" s="3">
        <v>224543</v>
      </c>
      <c r="Q18" s="3">
        <v>224</v>
      </c>
      <c r="R18" s="3">
        <v>100</v>
      </c>
      <c r="S18" s="3">
        <f>Q18*2046</f>
        <v>458304</v>
      </c>
    </row>
    <row r="19" spans="1:19" ht="20.100000000000001" customHeight="1" x14ac:dyDescent="0.15">
      <c r="A19" s="115"/>
      <c r="B19" s="114"/>
      <c r="C19" s="3" t="s">
        <v>19</v>
      </c>
      <c r="D19" s="3">
        <v>224</v>
      </c>
      <c r="E19" s="3">
        <v>224</v>
      </c>
      <c r="F19" s="3">
        <v>224</v>
      </c>
      <c r="G19" s="3">
        <v>224</v>
      </c>
      <c r="H19" s="3">
        <v>206</v>
      </c>
      <c r="I19" s="3">
        <v>210</v>
      </c>
      <c r="J19" s="3">
        <v>210</v>
      </c>
      <c r="K19" s="3">
        <v>210</v>
      </c>
      <c r="L19" s="3">
        <v>210</v>
      </c>
      <c r="M19" s="3">
        <v>210</v>
      </c>
      <c r="N19" s="3">
        <v>210</v>
      </c>
      <c r="O19" s="3">
        <v>210</v>
      </c>
      <c r="P19" s="3"/>
      <c r="Q19" s="3"/>
      <c r="R19" s="3"/>
      <c r="S19" s="3"/>
    </row>
    <row r="20" spans="1:19" ht="20.100000000000001" customHeight="1" x14ac:dyDescent="0.15">
      <c r="A20" s="115"/>
      <c r="B20" s="114" t="s">
        <v>38</v>
      </c>
      <c r="C20" s="3" t="s">
        <v>18</v>
      </c>
      <c r="D20" s="3">
        <v>7499</v>
      </c>
      <c r="E20" s="3">
        <v>7549</v>
      </c>
      <c r="F20" s="3">
        <v>10181</v>
      </c>
      <c r="G20" s="3">
        <v>12881</v>
      </c>
      <c r="H20" s="3">
        <v>14321</v>
      </c>
      <c r="I20" s="3">
        <v>11758</v>
      </c>
      <c r="J20" s="3">
        <v>8632</v>
      </c>
      <c r="K20" s="3">
        <v>8000</v>
      </c>
      <c r="L20" s="3">
        <v>10119</v>
      </c>
      <c r="M20" s="3">
        <v>10210</v>
      </c>
      <c r="N20" s="3">
        <v>10627</v>
      </c>
      <c r="O20" s="3">
        <v>5966</v>
      </c>
      <c r="P20" s="3">
        <v>117743</v>
      </c>
      <c r="Q20" s="3">
        <v>61</v>
      </c>
      <c r="R20" s="3">
        <v>100</v>
      </c>
      <c r="S20" s="3">
        <f>Q20*2046</f>
        <v>124806</v>
      </c>
    </row>
    <row r="21" spans="1:19" ht="20.100000000000001" customHeight="1" x14ac:dyDescent="0.15">
      <c r="A21" s="115"/>
      <c r="B21" s="114"/>
      <c r="C21" s="3" t="s">
        <v>19</v>
      </c>
      <c r="D21" s="3">
        <v>61</v>
      </c>
      <c r="E21" s="3">
        <v>61</v>
      </c>
      <c r="F21" s="3">
        <v>61</v>
      </c>
      <c r="G21" s="3">
        <v>59</v>
      </c>
      <c r="H21" s="3">
        <v>57</v>
      </c>
      <c r="I21" s="3">
        <v>57</v>
      </c>
      <c r="J21" s="3">
        <v>57</v>
      </c>
      <c r="K21" s="3">
        <v>57</v>
      </c>
      <c r="L21" s="3">
        <v>57</v>
      </c>
      <c r="M21" s="3">
        <v>57</v>
      </c>
      <c r="N21" s="3">
        <v>57</v>
      </c>
      <c r="O21" s="3">
        <v>57</v>
      </c>
      <c r="P21" s="3"/>
      <c r="Q21" s="3"/>
      <c r="R21" s="3"/>
      <c r="S21" s="3"/>
    </row>
    <row r="22" spans="1:19" ht="20.100000000000001" customHeight="1" x14ac:dyDescent="0.15">
      <c r="A22" s="115"/>
      <c r="B22" s="114" t="s">
        <v>40</v>
      </c>
      <c r="C22" s="3" t="s">
        <v>18</v>
      </c>
      <c r="D22" s="3">
        <v>7203</v>
      </c>
      <c r="E22" s="3">
        <v>7230</v>
      </c>
      <c r="F22" s="3">
        <v>8849</v>
      </c>
      <c r="G22" s="3">
        <v>9595</v>
      </c>
      <c r="H22" s="3">
        <v>10549</v>
      </c>
      <c r="I22" s="3">
        <v>9197</v>
      </c>
      <c r="J22" s="3">
        <v>8115</v>
      </c>
      <c r="K22" s="3">
        <v>7793</v>
      </c>
      <c r="L22" s="3">
        <v>8457</v>
      </c>
      <c r="M22" s="3">
        <v>8633</v>
      </c>
      <c r="N22" s="3">
        <v>9163</v>
      </c>
      <c r="O22" s="3">
        <v>3497</v>
      </c>
      <c r="P22" s="3">
        <v>98281</v>
      </c>
      <c r="Q22" s="3">
        <v>51</v>
      </c>
      <c r="R22" s="3">
        <v>100</v>
      </c>
      <c r="S22" s="3">
        <f>Q22*2046</f>
        <v>104346</v>
      </c>
    </row>
    <row r="23" spans="1:19" ht="20.100000000000001" customHeight="1" x14ac:dyDescent="0.15">
      <c r="A23" s="115"/>
      <c r="B23" s="114"/>
      <c r="C23" s="3" t="s">
        <v>19</v>
      </c>
      <c r="D23" s="3">
        <v>51</v>
      </c>
      <c r="E23" s="3">
        <v>51</v>
      </c>
      <c r="F23" s="3">
        <v>51</v>
      </c>
      <c r="G23" s="3">
        <v>51</v>
      </c>
      <c r="H23" s="3">
        <v>48</v>
      </c>
      <c r="I23" s="3">
        <v>48</v>
      </c>
      <c r="J23" s="3">
        <v>48</v>
      </c>
      <c r="K23" s="3">
        <v>48</v>
      </c>
      <c r="L23" s="3">
        <v>48</v>
      </c>
      <c r="M23" s="3">
        <v>48</v>
      </c>
      <c r="N23" s="3">
        <v>48</v>
      </c>
      <c r="O23" s="3">
        <v>48</v>
      </c>
      <c r="P23" s="3"/>
      <c r="Q23" s="3"/>
      <c r="R23" s="3"/>
      <c r="S23" s="3"/>
    </row>
    <row r="24" spans="1:19" ht="20.100000000000001" customHeight="1" x14ac:dyDescent="0.15">
      <c r="A24" s="115"/>
      <c r="B24" s="114" t="s">
        <v>63</v>
      </c>
      <c r="C24" s="3" t="s">
        <v>18</v>
      </c>
      <c r="D24" s="3">
        <v>13660</v>
      </c>
      <c r="E24" s="3">
        <v>16072</v>
      </c>
      <c r="F24" s="3">
        <v>26948</v>
      </c>
      <c r="G24" s="3">
        <v>27583</v>
      </c>
      <c r="H24" s="3">
        <v>14003</v>
      </c>
      <c r="I24" s="3">
        <v>24167</v>
      </c>
      <c r="J24" s="3">
        <v>19151</v>
      </c>
      <c r="K24" s="3">
        <v>16438</v>
      </c>
      <c r="L24" s="3">
        <v>20534</v>
      </c>
      <c r="M24" s="3">
        <v>24168</v>
      </c>
      <c r="N24" s="3">
        <v>22682</v>
      </c>
      <c r="O24" s="3">
        <v>9230</v>
      </c>
      <c r="P24" s="3">
        <v>234636</v>
      </c>
      <c r="Q24" s="3">
        <v>214</v>
      </c>
      <c r="R24" s="3">
        <v>100</v>
      </c>
      <c r="S24" s="3">
        <f>Q24*2046</f>
        <v>437844</v>
      </c>
    </row>
    <row r="25" spans="1:19" ht="20.100000000000001" customHeight="1" x14ac:dyDescent="0.15">
      <c r="A25" s="115"/>
      <c r="B25" s="114"/>
      <c r="C25" s="3" t="s">
        <v>19</v>
      </c>
      <c r="D25" s="3">
        <v>214</v>
      </c>
      <c r="E25" s="3">
        <v>214</v>
      </c>
      <c r="F25" s="3">
        <v>214</v>
      </c>
      <c r="G25" s="3">
        <v>214</v>
      </c>
      <c r="H25" s="3">
        <v>187</v>
      </c>
      <c r="I25" s="3">
        <v>198</v>
      </c>
      <c r="J25" s="3">
        <v>198</v>
      </c>
      <c r="K25" s="3">
        <v>198</v>
      </c>
      <c r="L25" s="3">
        <v>198</v>
      </c>
      <c r="M25" s="3">
        <v>198</v>
      </c>
      <c r="N25" s="3">
        <v>198</v>
      </c>
      <c r="O25" s="3">
        <v>198</v>
      </c>
      <c r="P25" s="3"/>
      <c r="Q25" s="3"/>
      <c r="R25" s="3"/>
      <c r="S25" s="3"/>
    </row>
    <row r="26" spans="1:19" ht="20.100000000000001" customHeight="1" x14ac:dyDescent="0.15">
      <c r="A26" s="115"/>
      <c r="B26" s="114" t="s">
        <v>16</v>
      </c>
      <c r="C26" s="3" t="s">
        <v>18</v>
      </c>
      <c r="D26" s="3">
        <v>2792</v>
      </c>
      <c r="E26" s="3">
        <v>2744</v>
      </c>
      <c r="F26" s="3">
        <v>4013</v>
      </c>
      <c r="G26" s="3">
        <v>5602</v>
      </c>
      <c r="H26" s="3">
        <v>6909</v>
      </c>
      <c r="I26" s="3">
        <v>5350</v>
      </c>
      <c r="J26" s="3">
        <v>3327</v>
      </c>
      <c r="K26" s="3">
        <v>3883</v>
      </c>
      <c r="L26" s="3">
        <v>6052</v>
      </c>
      <c r="M26" s="3">
        <v>6877</v>
      </c>
      <c r="N26" s="3">
        <v>6458</v>
      </c>
      <c r="O26" s="3">
        <v>2781</v>
      </c>
      <c r="P26" s="3">
        <v>56788</v>
      </c>
      <c r="Q26" s="3">
        <v>71</v>
      </c>
      <c r="R26" s="3">
        <v>100</v>
      </c>
      <c r="S26" s="3">
        <f>Q26*2046</f>
        <v>145266</v>
      </c>
    </row>
    <row r="27" spans="1:19" ht="20.100000000000001" customHeight="1" x14ac:dyDescent="0.15">
      <c r="A27" s="115"/>
      <c r="B27" s="114"/>
      <c r="C27" s="3" t="s">
        <v>19</v>
      </c>
      <c r="D27" s="3">
        <v>71</v>
      </c>
      <c r="E27" s="3">
        <v>71</v>
      </c>
      <c r="F27" s="3">
        <v>71</v>
      </c>
      <c r="G27" s="3">
        <v>71</v>
      </c>
      <c r="H27" s="3">
        <v>71</v>
      </c>
      <c r="I27" s="3">
        <v>71</v>
      </c>
      <c r="J27" s="3">
        <v>71</v>
      </c>
      <c r="K27" s="3">
        <v>71</v>
      </c>
      <c r="L27" s="3">
        <v>52</v>
      </c>
      <c r="M27" s="3">
        <v>47</v>
      </c>
      <c r="N27" s="3">
        <v>47</v>
      </c>
      <c r="O27" s="3">
        <v>47</v>
      </c>
      <c r="P27" s="3"/>
      <c r="Q27" s="3"/>
      <c r="R27" s="3"/>
      <c r="S27" s="3"/>
    </row>
    <row r="28" spans="1:19" ht="20.100000000000001" customHeight="1" x14ac:dyDescent="0.15">
      <c r="A28" s="115"/>
      <c r="B28" s="114" t="s">
        <v>44</v>
      </c>
      <c r="C28" s="3" t="s">
        <v>18</v>
      </c>
      <c r="D28" s="3">
        <v>8970</v>
      </c>
      <c r="E28" s="3">
        <v>5460</v>
      </c>
      <c r="F28" s="3">
        <v>5418</v>
      </c>
      <c r="G28" s="3">
        <v>6132</v>
      </c>
      <c r="H28" s="3">
        <v>7542</v>
      </c>
      <c r="I28" s="3">
        <v>7056</v>
      </c>
      <c r="J28" s="3">
        <v>3066</v>
      </c>
      <c r="K28" s="3">
        <v>4206</v>
      </c>
      <c r="L28" s="3">
        <v>6684</v>
      </c>
      <c r="M28" s="3">
        <v>6684</v>
      </c>
      <c r="N28" s="3">
        <v>10192</v>
      </c>
      <c r="O28" s="3">
        <v>7789</v>
      </c>
      <c r="P28" s="3">
        <v>79199</v>
      </c>
      <c r="Q28" s="3">
        <v>79</v>
      </c>
      <c r="R28" s="3">
        <v>100</v>
      </c>
      <c r="S28" s="3">
        <f>Q28*2046</f>
        <v>161634</v>
      </c>
    </row>
    <row r="29" spans="1:19" ht="20.100000000000001" customHeight="1" x14ac:dyDescent="0.15">
      <c r="A29" s="115"/>
      <c r="B29" s="114"/>
      <c r="C29" s="3" t="s">
        <v>19</v>
      </c>
      <c r="D29" s="3">
        <v>79</v>
      </c>
      <c r="E29" s="3">
        <v>79</v>
      </c>
      <c r="F29" s="3">
        <v>79</v>
      </c>
      <c r="G29" s="3">
        <v>79</v>
      </c>
      <c r="H29" s="3">
        <v>79</v>
      </c>
      <c r="I29" s="3">
        <v>79</v>
      </c>
      <c r="J29" s="3">
        <v>79</v>
      </c>
      <c r="K29" s="3">
        <v>79</v>
      </c>
      <c r="L29" s="3">
        <v>79</v>
      </c>
      <c r="M29" s="3">
        <v>76</v>
      </c>
      <c r="N29" s="3">
        <v>73</v>
      </c>
      <c r="O29" s="3">
        <v>73</v>
      </c>
      <c r="P29" s="3"/>
      <c r="Q29" s="3"/>
      <c r="R29" s="3"/>
      <c r="S29" s="3"/>
    </row>
    <row r="30" spans="1:19" ht="20.100000000000001" customHeight="1" x14ac:dyDescent="0.15">
      <c r="A30" s="115"/>
      <c r="B30" s="114" t="s">
        <v>45</v>
      </c>
      <c r="C30" s="3" t="s">
        <v>18</v>
      </c>
      <c r="D30" s="3">
        <v>18054</v>
      </c>
      <c r="E30" s="3">
        <v>12990</v>
      </c>
      <c r="F30" s="3">
        <v>15318</v>
      </c>
      <c r="G30" s="3">
        <v>15174</v>
      </c>
      <c r="H30" s="3">
        <v>23958</v>
      </c>
      <c r="I30" s="3">
        <v>24222</v>
      </c>
      <c r="J30" s="3">
        <v>17634</v>
      </c>
      <c r="K30" s="3">
        <v>13278</v>
      </c>
      <c r="L30" s="3">
        <v>16704</v>
      </c>
      <c r="M30" s="3">
        <v>16704</v>
      </c>
      <c r="N30" s="3">
        <v>23574</v>
      </c>
      <c r="O30" s="3">
        <v>19529</v>
      </c>
      <c r="P30" s="3">
        <v>217139</v>
      </c>
      <c r="Q30" s="3">
        <v>121</v>
      </c>
      <c r="R30" s="3">
        <v>100</v>
      </c>
      <c r="S30" s="3">
        <f>Q30*2046</f>
        <v>247566</v>
      </c>
    </row>
    <row r="31" spans="1:19" ht="20.100000000000001" customHeight="1" x14ac:dyDescent="0.15">
      <c r="A31" s="115"/>
      <c r="B31" s="114"/>
      <c r="C31" s="3" t="s">
        <v>19</v>
      </c>
      <c r="D31" s="3">
        <v>121</v>
      </c>
      <c r="E31" s="3">
        <v>121</v>
      </c>
      <c r="F31" s="3">
        <v>121</v>
      </c>
      <c r="G31" s="3">
        <v>121</v>
      </c>
      <c r="H31" s="3">
        <v>115</v>
      </c>
      <c r="I31" s="3">
        <v>112</v>
      </c>
      <c r="J31" s="3">
        <v>112</v>
      </c>
      <c r="K31" s="3">
        <v>112</v>
      </c>
      <c r="L31" s="3">
        <v>112</v>
      </c>
      <c r="M31" s="3">
        <v>112</v>
      </c>
      <c r="N31" s="3">
        <v>112</v>
      </c>
      <c r="O31" s="3">
        <v>112</v>
      </c>
      <c r="P31" s="3"/>
      <c r="Q31" s="3"/>
      <c r="R31" s="3"/>
      <c r="S31" s="3"/>
    </row>
    <row r="32" spans="1:19" ht="20.100000000000001" customHeight="1" x14ac:dyDescent="0.15">
      <c r="A32" s="115"/>
      <c r="B32" s="114" t="s">
        <v>49</v>
      </c>
      <c r="C32" s="3" t="s">
        <v>18</v>
      </c>
      <c r="D32" s="3">
        <v>6396</v>
      </c>
      <c r="E32" s="3">
        <v>6360</v>
      </c>
      <c r="F32" s="3">
        <v>6690</v>
      </c>
      <c r="G32" s="3">
        <v>8790</v>
      </c>
      <c r="H32" s="3">
        <v>10812</v>
      </c>
      <c r="I32" s="3">
        <v>8634</v>
      </c>
      <c r="J32" s="3">
        <v>5568</v>
      </c>
      <c r="K32" s="3">
        <v>7326</v>
      </c>
      <c r="L32" s="3">
        <v>12482</v>
      </c>
      <c r="M32" s="3">
        <v>12749</v>
      </c>
      <c r="N32" s="3">
        <v>8858</v>
      </c>
      <c r="O32" s="3">
        <v>7252</v>
      </c>
      <c r="P32" s="3">
        <v>101917</v>
      </c>
      <c r="Q32" s="3">
        <v>76</v>
      </c>
      <c r="R32" s="3">
        <v>100</v>
      </c>
      <c r="S32" s="3">
        <f>Q32*2046</f>
        <v>155496</v>
      </c>
    </row>
    <row r="33" spans="1:19" ht="20.100000000000001" customHeight="1" x14ac:dyDescent="0.15">
      <c r="A33" s="115"/>
      <c r="B33" s="114"/>
      <c r="C33" s="3" t="s">
        <v>19</v>
      </c>
      <c r="D33" s="3">
        <v>76</v>
      </c>
      <c r="E33" s="3">
        <v>76</v>
      </c>
      <c r="F33" s="3">
        <v>76</v>
      </c>
      <c r="G33" s="3">
        <v>76</v>
      </c>
      <c r="H33" s="3">
        <v>76</v>
      </c>
      <c r="I33" s="3">
        <v>76</v>
      </c>
      <c r="J33" s="3">
        <v>76</v>
      </c>
      <c r="K33" s="3">
        <v>76</v>
      </c>
      <c r="L33" s="3">
        <v>76</v>
      </c>
      <c r="M33" s="3">
        <v>76</v>
      </c>
      <c r="N33" s="3">
        <v>73</v>
      </c>
      <c r="O33" s="3">
        <v>73</v>
      </c>
      <c r="P33" s="3"/>
      <c r="Q33" s="3"/>
      <c r="R33" s="3"/>
      <c r="S33" s="3"/>
    </row>
    <row r="34" spans="1:19" ht="20.100000000000001" customHeight="1" x14ac:dyDescent="0.15">
      <c r="A34" s="115"/>
      <c r="B34" s="9" t="s">
        <v>68</v>
      </c>
      <c r="C34" s="3"/>
      <c r="D34" s="3">
        <f>D2+D4+D6+D8+D10+D12+D14+D16+D18+D20+D22+D24+D26+D28+D30+D32</f>
        <v>172336</v>
      </c>
      <c r="E34" s="3">
        <f t="shared" ref="E34:P34" si="0">E2+E4+E6+E8+E10+E12+E14+E16+E18+E20+E22+E24+E26+E28+E30+E32</f>
        <v>178303</v>
      </c>
      <c r="F34" s="3">
        <f t="shared" si="0"/>
        <v>247106</v>
      </c>
      <c r="G34" s="3">
        <f t="shared" si="0"/>
        <v>281742</v>
      </c>
      <c r="H34" s="3">
        <f t="shared" si="0"/>
        <v>217191</v>
      </c>
      <c r="I34" s="3">
        <f t="shared" si="0"/>
        <v>274438</v>
      </c>
      <c r="J34" s="3">
        <f t="shared" si="0"/>
        <v>204424</v>
      </c>
      <c r="K34" s="3">
        <f t="shared" si="0"/>
        <v>186110</v>
      </c>
      <c r="L34" s="3">
        <f t="shared" si="0"/>
        <v>237810</v>
      </c>
      <c r="M34" s="3">
        <f t="shared" si="0"/>
        <v>262799</v>
      </c>
      <c r="N34" s="3">
        <f t="shared" si="0"/>
        <v>259076</v>
      </c>
      <c r="O34" s="3">
        <f t="shared" si="0"/>
        <v>150755</v>
      </c>
      <c r="P34" s="3">
        <f t="shared" si="0"/>
        <v>2672090</v>
      </c>
      <c r="Q34" s="3">
        <f>SUM(Q2:Q33)</f>
        <v>1934</v>
      </c>
      <c r="R34" s="3"/>
      <c r="S34" s="3">
        <f>SUM(S2:S33)</f>
        <v>3956964</v>
      </c>
    </row>
    <row r="35" spans="1:19" ht="20.100000000000001" customHeight="1" x14ac:dyDescent="0.15">
      <c r="A35" s="5"/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ht="20.100000000000001" customHeight="1" x14ac:dyDescent="0.15">
      <c r="A36" s="4"/>
      <c r="B36" s="13"/>
      <c r="C36" s="3"/>
      <c r="D36" s="3" t="s">
        <v>20</v>
      </c>
      <c r="E36" s="3" t="s">
        <v>21</v>
      </c>
      <c r="F36" s="3" t="s">
        <v>22</v>
      </c>
      <c r="G36" s="3" t="s">
        <v>23</v>
      </c>
      <c r="H36" s="3" t="s">
        <v>24</v>
      </c>
      <c r="I36" s="3" t="s">
        <v>25</v>
      </c>
      <c r="J36" s="3" t="s">
        <v>26</v>
      </c>
      <c r="K36" s="3" t="s">
        <v>27</v>
      </c>
      <c r="L36" s="3" t="s">
        <v>28</v>
      </c>
      <c r="M36" s="3" t="s">
        <v>29</v>
      </c>
      <c r="N36" s="3" t="s">
        <v>30</v>
      </c>
      <c r="O36" s="3" t="s">
        <v>31</v>
      </c>
      <c r="P36" s="3" t="s">
        <v>12</v>
      </c>
      <c r="Q36" s="3" t="s">
        <v>1</v>
      </c>
      <c r="R36" s="3" t="s">
        <v>15</v>
      </c>
      <c r="S36" s="11" t="s">
        <v>32</v>
      </c>
    </row>
    <row r="37" spans="1:19" ht="20.100000000000001" customHeight="1" x14ac:dyDescent="0.15">
      <c r="A37" s="115" t="s">
        <v>65</v>
      </c>
      <c r="B37" s="116" t="s">
        <v>36</v>
      </c>
      <c r="C37" s="6" t="s">
        <v>18</v>
      </c>
      <c r="D37" s="6">
        <v>2801</v>
      </c>
      <c r="E37" s="6">
        <v>2349</v>
      </c>
      <c r="F37" s="6">
        <v>2534</v>
      </c>
      <c r="G37" s="6">
        <v>3387</v>
      </c>
      <c r="H37" s="6">
        <v>3959</v>
      </c>
      <c r="I37" s="6">
        <v>3310</v>
      </c>
      <c r="J37" s="6">
        <v>2469</v>
      </c>
      <c r="K37" s="6">
        <v>2599</v>
      </c>
      <c r="L37" s="6">
        <v>3712</v>
      </c>
      <c r="M37" s="6">
        <v>4091</v>
      </c>
      <c r="N37" s="6">
        <v>4097</v>
      </c>
      <c r="O37" s="6">
        <v>3390</v>
      </c>
      <c r="P37" s="6">
        <v>38698</v>
      </c>
      <c r="Q37" s="6">
        <v>44</v>
      </c>
      <c r="R37" s="6">
        <v>100</v>
      </c>
      <c r="S37" s="6">
        <f>Q37*1320</f>
        <v>58080</v>
      </c>
    </row>
    <row r="38" spans="1:19" ht="20.100000000000001" customHeight="1" x14ac:dyDescent="0.15">
      <c r="A38" s="115"/>
      <c r="B38" s="114"/>
      <c r="C38" s="3" t="s">
        <v>19</v>
      </c>
      <c r="D38" s="3">
        <v>44</v>
      </c>
      <c r="E38" s="3">
        <v>44</v>
      </c>
      <c r="F38" s="3">
        <v>44</v>
      </c>
      <c r="G38" s="3">
        <v>43</v>
      </c>
      <c r="H38" s="3">
        <v>39</v>
      </c>
      <c r="I38" s="3">
        <v>39</v>
      </c>
      <c r="J38" s="3">
        <v>39</v>
      </c>
      <c r="K38" s="3">
        <v>39</v>
      </c>
      <c r="L38" s="3">
        <v>39</v>
      </c>
      <c r="M38" s="3">
        <v>37</v>
      </c>
      <c r="N38" s="3">
        <v>39</v>
      </c>
      <c r="O38" s="3">
        <v>39</v>
      </c>
      <c r="P38" s="3"/>
      <c r="Q38" s="3"/>
      <c r="R38" s="3"/>
      <c r="S38" s="3"/>
    </row>
    <row r="39" spans="1:19" ht="20.100000000000001" customHeight="1" x14ac:dyDescent="0.15">
      <c r="A39" s="115"/>
      <c r="B39" s="114" t="s">
        <v>61</v>
      </c>
      <c r="C39" s="3" t="s">
        <v>18</v>
      </c>
      <c r="D39" s="3">
        <v>9448</v>
      </c>
      <c r="E39" s="3">
        <v>10648</v>
      </c>
      <c r="F39" s="3">
        <v>16937</v>
      </c>
      <c r="G39" s="3">
        <v>18149</v>
      </c>
      <c r="H39" s="3">
        <v>10028</v>
      </c>
      <c r="I39" s="3">
        <v>15043</v>
      </c>
      <c r="J39" s="3">
        <v>13216</v>
      </c>
      <c r="K39" s="3">
        <v>11928</v>
      </c>
      <c r="L39" s="3">
        <v>12847</v>
      </c>
      <c r="M39" s="3">
        <v>14762</v>
      </c>
      <c r="N39" s="3">
        <v>13621</v>
      </c>
      <c r="O39" s="3">
        <v>7343</v>
      </c>
      <c r="P39" s="3">
        <v>153970</v>
      </c>
      <c r="Q39" s="3">
        <v>131</v>
      </c>
      <c r="R39" s="3">
        <v>100</v>
      </c>
      <c r="S39" s="6">
        <f>Q39*1320</f>
        <v>172920</v>
      </c>
    </row>
    <row r="40" spans="1:19" ht="20.100000000000001" customHeight="1" x14ac:dyDescent="0.15">
      <c r="A40" s="115"/>
      <c r="B40" s="114"/>
      <c r="C40" s="3" t="s">
        <v>19</v>
      </c>
      <c r="D40" s="3">
        <v>130</v>
      </c>
      <c r="E40" s="3">
        <v>130</v>
      </c>
      <c r="F40" s="3">
        <v>130</v>
      </c>
      <c r="G40" s="3">
        <v>124</v>
      </c>
      <c r="H40" s="3">
        <v>106</v>
      </c>
      <c r="I40" s="3">
        <v>131</v>
      </c>
      <c r="J40" s="3">
        <v>131</v>
      </c>
      <c r="K40" s="3">
        <v>131</v>
      </c>
      <c r="L40" s="3">
        <v>131</v>
      </c>
      <c r="M40" s="3">
        <v>131</v>
      </c>
      <c r="N40" s="3">
        <v>131</v>
      </c>
      <c r="O40" s="3">
        <v>131</v>
      </c>
      <c r="P40" s="3"/>
      <c r="Q40" s="3"/>
      <c r="R40" s="3"/>
      <c r="S40" s="3"/>
    </row>
    <row r="41" spans="1:19" ht="20.100000000000001" customHeight="1" x14ac:dyDescent="0.15">
      <c r="A41" s="115"/>
      <c r="B41" s="114" t="s">
        <v>41</v>
      </c>
      <c r="C41" s="3" t="s">
        <v>18</v>
      </c>
      <c r="D41" s="3">
        <v>2260</v>
      </c>
      <c r="E41" s="3">
        <v>1955</v>
      </c>
      <c r="F41" s="3">
        <v>2390</v>
      </c>
      <c r="G41" s="3">
        <v>2753</v>
      </c>
      <c r="H41" s="3">
        <v>2899</v>
      </c>
      <c r="I41" s="3">
        <v>2734</v>
      </c>
      <c r="J41" s="3">
        <v>2053</v>
      </c>
      <c r="K41" s="3">
        <v>2469</v>
      </c>
      <c r="L41" s="3">
        <v>4265</v>
      </c>
      <c r="M41" s="3">
        <v>4739</v>
      </c>
      <c r="N41" s="3">
        <v>4645</v>
      </c>
      <c r="O41" s="3">
        <v>3232</v>
      </c>
      <c r="P41" s="3">
        <v>36394</v>
      </c>
      <c r="Q41" s="3">
        <v>63</v>
      </c>
      <c r="R41" s="3">
        <v>100</v>
      </c>
      <c r="S41" s="6">
        <f>Q41*1320</f>
        <v>83160</v>
      </c>
    </row>
    <row r="42" spans="1:19" ht="20.100000000000001" customHeight="1" x14ac:dyDescent="0.15">
      <c r="A42" s="115"/>
      <c r="B42" s="114"/>
      <c r="C42" s="3" t="s">
        <v>19</v>
      </c>
      <c r="D42" s="3">
        <v>63</v>
      </c>
      <c r="E42" s="3">
        <v>63</v>
      </c>
      <c r="F42" s="3">
        <v>63</v>
      </c>
      <c r="G42" s="3">
        <v>63</v>
      </c>
      <c r="H42" s="3">
        <v>63</v>
      </c>
      <c r="I42" s="3">
        <v>63</v>
      </c>
      <c r="J42" s="3">
        <v>63</v>
      </c>
      <c r="K42" s="3">
        <v>63</v>
      </c>
      <c r="L42" s="3">
        <v>63</v>
      </c>
      <c r="M42" s="3">
        <v>62</v>
      </c>
      <c r="N42" s="3">
        <v>62</v>
      </c>
      <c r="O42" s="3">
        <v>62</v>
      </c>
      <c r="P42" s="3"/>
      <c r="Q42" s="3"/>
      <c r="R42" s="3"/>
      <c r="S42" s="3"/>
    </row>
    <row r="43" spans="1:19" ht="20.100000000000001" customHeight="1" x14ac:dyDescent="0.15">
      <c r="A43" s="115"/>
      <c r="B43" s="114" t="s">
        <v>53</v>
      </c>
      <c r="C43" s="3" t="s">
        <v>18</v>
      </c>
      <c r="D43" s="3">
        <v>3204</v>
      </c>
      <c r="E43" s="3">
        <v>1812</v>
      </c>
      <c r="F43" s="3">
        <v>1926</v>
      </c>
      <c r="G43" s="3">
        <v>3258</v>
      </c>
      <c r="H43" s="3">
        <v>1932</v>
      </c>
      <c r="I43" s="3">
        <v>1758</v>
      </c>
      <c r="J43" s="3">
        <v>2346</v>
      </c>
      <c r="K43" s="3">
        <v>2178</v>
      </c>
      <c r="L43" s="3">
        <v>1674</v>
      </c>
      <c r="M43" s="3">
        <v>357</v>
      </c>
      <c r="N43" s="3">
        <v>775</v>
      </c>
      <c r="O43" s="3">
        <v>476</v>
      </c>
      <c r="P43" s="3">
        <v>21696</v>
      </c>
      <c r="Q43" s="3">
        <v>116</v>
      </c>
      <c r="R43" s="3">
        <v>100</v>
      </c>
      <c r="S43" s="6">
        <f>Q43*1320</f>
        <v>153120</v>
      </c>
    </row>
    <row r="44" spans="1:19" ht="20.100000000000001" customHeight="1" x14ac:dyDescent="0.15">
      <c r="A44" s="115"/>
      <c r="B44" s="114"/>
      <c r="C44" s="3" t="s">
        <v>19</v>
      </c>
      <c r="D44" s="3">
        <v>116</v>
      </c>
      <c r="E44" s="3">
        <v>116</v>
      </c>
      <c r="F44" s="3">
        <v>116</v>
      </c>
      <c r="G44" s="3">
        <v>116</v>
      </c>
      <c r="H44" s="3">
        <v>116</v>
      </c>
      <c r="I44" s="3">
        <v>116</v>
      </c>
      <c r="J44" s="3">
        <v>116</v>
      </c>
      <c r="K44" s="3">
        <v>116</v>
      </c>
      <c r="L44" s="3">
        <v>116</v>
      </c>
      <c r="M44" s="3">
        <v>116</v>
      </c>
      <c r="N44" s="3">
        <v>116</v>
      </c>
      <c r="O44" s="3">
        <v>116</v>
      </c>
      <c r="P44" s="3"/>
      <c r="Q44" s="3"/>
      <c r="R44" s="3"/>
      <c r="S44" s="3"/>
    </row>
    <row r="45" spans="1:19" ht="20.100000000000001" customHeight="1" x14ac:dyDescent="0.15">
      <c r="A45" s="115"/>
      <c r="B45" s="114" t="s">
        <v>52</v>
      </c>
      <c r="C45" s="3" t="s">
        <v>18</v>
      </c>
      <c r="D45" s="3">
        <v>1818</v>
      </c>
      <c r="E45" s="3">
        <v>948</v>
      </c>
      <c r="F45" s="3">
        <v>768</v>
      </c>
      <c r="G45" s="3">
        <v>1272</v>
      </c>
      <c r="H45" s="3">
        <v>810</v>
      </c>
      <c r="I45" s="3">
        <v>1476</v>
      </c>
      <c r="J45" s="3">
        <v>1152</v>
      </c>
      <c r="K45" s="3">
        <v>516</v>
      </c>
      <c r="L45" s="3">
        <v>516</v>
      </c>
      <c r="M45" s="3">
        <v>576</v>
      </c>
      <c r="N45" s="3">
        <v>420</v>
      </c>
      <c r="O45" s="3">
        <v>492</v>
      </c>
      <c r="P45" s="3">
        <v>10764</v>
      </c>
      <c r="Q45" s="3">
        <v>71</v>
      </c>
      <c r="R45" s="3">
        <v>100</v>
      </c>
      <c r="S45" s="6">
        <f>Q45*1320</f>
        <v>93720</v>
      </c>
    </row>
    <row r="46" spans="1:19" ht="20.100000000000001" customHeight="1" x14ac:dyDescent="0.15">
      <c r="A46" s="115"/>
      <c r="B46" s="114"/>
      <c r="C46" s="3" t="s">
        <v>19</v>
      </c>
      <c r="D46" s="3">
        <v>71</v>
      </c>
      <c r="E46" s="3">
        <v>71</v>
      </c>
      <c r="F46" s="3">
        <v>71</v>
      </c>
      <c r="G46" s="3">
        <v>71</v>
      </c>
      <c r="H46" s="3">
        <v>71</v>
      </c>
      <c r="I46" s="3">
        <v>71</v>
      </c>
      <c r="J46" s="3">
        <v>71</v>
      </c>
      <c r="K46" s="3">
        <v>70</v>
      </c>
      <c r="L46" s="3">
        <v>70</v>
      </c>
      <c r="M46" s="3">
        <v>70</v>
      </c>
      <c r="N46" s="3">
        <v>70</v>
      </c>
      <c r="O46" s="3">
        <v>70</v>
      </c>
      <c r="P46" s="3"/>
      <c r="Q46" s="3"/>
      <c r="R46" s="3"/>
      <c r="S46" s="3"/>
    </row>
    <row r="47" spans="1:19" ht="20.100000000000001" customHeight="1" x14ac:dyDescent="0.15">
      <c r="A47" s="115"/>
      <c r="B47" s="9" t="s">
        <v>68</v>
      </c>
      <c r="C47" s="3"/>
      <c r="D47" s="3">
        <f>D37+D39+D41+D43+D45</f>
        <v>19531</v>
      </c>
      <c r="E47" s="3">
        <f t="shared" ref="E47:P47" si="1">E37+E39+E41+E43+E45</f>
        <v>17712</v>
      </c>
      <c r="F47" s="3">
        <f t="shared" si="1"/>
        <v>24555</v>
      </c>
      <c r="G47" s="3">
        <f t="shared" si="1"/>
        <v>28819</v>
      </c>
      <c r="H47" s="3">
        <f t="shared" si="1"/>
        <v>19628</v>
      </c>
      <c r="I47" s="3">
        <f t="shared" si="1"/>
        <v>24321</v>
      </c>
      <c r="J47" s="3">
        <f t="shared" si="1"/>
        <v>21236</v>
      </c>
      <c r="K47" s="3">
        <f t="shared" si="1"/>
        <v>19690</v>
      </c>
      <c r="L47" s="3">
        <f t="shared" si="1"/>
        <v>23014</v>
      </c>
      <c r="M47" s="3">
        <f t="shared" si="1"/>
        <v>24525</v>
      </c>
      <c r="N47" s="3">
        <f t="shared" si="1"/>
        <v>23558</v>
      </c>
      <c r="O47" s="3">
        <f t="shared" si="1"/>
        <v>14933</v>
      </c>
      <c r="P47" s="3">
        <f t="shared" si="1"/>
        <v>261522</v>
      </c>
      <c r="Q47" s="3">
        <f>SUM(Q37:Q46)</f>
        <v>425</v>
      </c>
      <c r="R47" s="3"/>
      <c r="S47" s="3">
        <f>SUM(S37:S46)</f>
        <v>561000</v>
      </c>
    </row>
    <row r="48" spans="1:19" ht="20.100000000000001" customHeight="1" x14ac:dyDescent="0.15">
      <c r="A48" s="5"/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ht="20.100000000000001" customHeight="1" x14ac:dyDescent="0.15">
      <c r="A49" s="4"/>
      <c r="B49" s="13"/>
      <c r="C49" s="3"/>
      <c r="D49" s="3" t="s">
        <v>20</v>
      </c>
      <c r="E49" s="3" t="s">
        <v>21</v>
      </c>
      <c r="F49" s="3" t="s">
        <v>22</v>
      </c>
      <c r="G49" s="3" t="s">
        <v>23</v>
      </c>
      <c r="H49" s="3" t="s">
        <v>24</v>
      </c>
      <c r="I49" s="3" t="s">
        <v>25</v>
      </c>
      <c r="J49" s="3" t="s">
        <v>26</v>
      </c>
      <c r="K49" s="3" t="s">
        <v>27</v>
      </c>
      <c r="L49" s="3" t="s">
        <v>28</v>
      </c>
      <c r="M49" s="3" t="s">
        <v>29</v>
      </c>
      <c r="N49" s="3" t="s">
        <v>30</v>
      </c>
      <c r="O49" s="3" t="s">
        <v>31</v>
      </c>
      <c r="P49" s="3" t="s">
        <v>12</v>
      </c>
      <c r="Q49" s="3" t="s">
        <v>1</v>
      </c>
      <c r="R49" s="3" t="s">
        <v>15</v>
      </c>
      <c r="S49" s="11" t="s">
        <v>32</v>
      </c>
    </row>
    <row r="50" spans="1:19" ht="20.100000000000001" customHeight="1" x14ac:dyDescent="0.15">
      <c r="A50" s="115" t="s">
        <v>67</v>
      </c>
      <c r="B50" s="118" t="s">
        <v>46</v>
      </c>
      <c r="C50" s="3" t="s">
        <v>18</v>
      </c>
      <c r="D50" s="3">
        <v>49464</v>
      </c>
      <c r="E50" s="3">
        <v>48654</v>
      </c>
      <c r="F50" s="3">
        <v>67698</v>
      </c>
      <c r="G50" s="3">
        <v>80442</v>
      </c>
      <c r="H50" s="3">
        <v>92160</v>
      </c>
      <c r="I50" s="3">
        <v>79074</v>
      </c>
      <c r="J50" s="3">
        <v>58356</v>
      </c>
      <c r="K50" s="3">
        <v>57690</v>
      </c>
      <c r="L50" s="3">
        <v>77090</v>
      </c>
      <c r="M50" s="3">
        <v>87449</v>
      </c>
      <c r="N50" s="3">
        <v>81225</v>
      </c>
      <c r="O50" s="3">
        <v>30055</v>
      </c>
      <c r="P50" s="3">
        <v>809357</v>
      </c>
      <c r="Q50" s="3">
        <v>463</v>
      </c>
      <c r="R50" s="3">
        <v>100</v>
      </c>
      <c r="S50" s="3">
        <f>Q50*2046</f>
        <v>947298</v>
      </c>
    </row>
    <row r="51" spans="1:19" ht="20.100000000000001" customHeight="1" x14ac:dyDescent="0.15">
      <c r="A51" s="115"/>
      <c r="B51" s="118"/>
      <c r="C51" s="3" t="s">
        <v>19</v>
      </c>
      <c r="D51" s="3">
        <v>463</v>
      </c>
      <c r="E51" s="3">
        <v>463</v>
      </c>
      <c r="F51" s="3">
        <v>463</v>
      </c>
      <c r="G51" s="3">
        <v>463</v>
      </c>
      <c r="H51" s="3">
        <v>418</v>
      </c>
      <c r="I51" s="3">
        <v>418</v>
      </c>
      <c r="J51" s="3">
        <v>418</v>
      </c>
      <c r="K51" s="3">
        <v>418</v>
      </c>
      <c r="L51" s="3">
        <v>418</v>
      </c>
      <c r="M51" s="3">
        <v>418</v>
      </c>
      <c r="N51" s="3">
        <v>418</v>
      </c>
      <c r="O51" s="3">
        <v>418</v>
      </c>
      <c r="P51" s="3"/>
      <c r="Q51" s="3"/>
      <c r="R51" s="3"/>
      <c r="S51" s="3"/>
    </row>
    <row r="52" spans="1:19" ht="20.100000000000001" customHeight="1" x14ac:dyDescent="0.15">
      <c r="A52" s="115"/>
      <c r="B52" s="9" t="s">
        <v>68</v>
      </c>
      <c r="C52" s="3"/>
      <c r="D52" s="3">
        <f>D50</f>
        <v>49464</v>
      </c>
      <c r="E52" s="3">
        <f t="shared" ref="E52:P52" si="2">E50</f>
        <v>48654</v>
      </c>
      <c r="F52" s="3">
        <f t="shared" si="2"/>
        <v>67698</v>
      </c>
      <c r="G52" s="3">
        <f t="shared" si="2"/>
        <v>80442</v>
      </c>
      <c r="H52" s="3">
        <f t="shared" si="2"/>
        <v>92160</v>
      </c>
      <c r="I52" s="3">
        <f t="shared" si="2"/>
        <v>79074</v>
      </c>
      <c r="J52" s="3">
        <f t="shared" si="2"/>
        <v>58356</v>
      </c>
      <c r="K52" s="3">
        <f t="shared" si="2"/>
        <v>57690</v>
      </c>
      <c r="L52" s="3">
        <f t="shared" si="2"/>
        <v>77090</v>
      </c>
      <c r="M52" s="3">
        <f t="shared" si="2"/>
        <v>87449</v>
      </c>
      <c r="N52" s="3">
        <f t="shared" si="2"/>
        <v>81225</v>
      </c>
      <c r="O52" s="3">
        <f t="shared" si="2"/>
        <v>30055</v>
      </c>
      <c r="P52" s="3">
        <f t="shared" si="2"/>
        <v>809357</v>
      </c>
      <c r="Q52" s="3">
        <f>SUM(Q50:Q51)</f>
        <v>463</v>
      </c>
      <c r="R52" s="3"/>
      <c r="S52" s="10">
        <f>SUM(S50:S51)</f>
        <v>947298</v>
      </c>
    </row>
    <row r="53" spans="1:19" ht="20.100000000000001" customHeight="1" x14ac:dyDescent="0.15">
      <c r="A53" s="5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ht="20.100000000000001" customHeight="1" x14ac:dyDescent="0.15">
      <c r="A54" s="4"/>
      <c r="B54" s="13"/>
      <c r="C54" s="3"/>
      <c r="D54" s="3" t="s">
        <v>20</v>
      </c>
      <c r="E54" s="3" t="s">
        <v>21</v>
      </c>
      <c r="F54" s="3" t="s">
        <v>22</v>
      </c>
      <c r="G54" s="3" t="s">
        <v>23</v>
      </c>
      <c r="H54" s="3" t="s">
        <v>24</v>
      </c>
      <c r="I54" s="3" t="s">
        <v>25</v>
      </c>
      <c r="J54" s="3" t="s">
        <v>26</v>
      </c>
      <c r="K54" s="3" t="s">
        <v>27</v>
      </c>
      <c r="L54" s="3" t="s">
        <v>28</v>
      </c>
      <c r="M54" s="3" t="s">
        <v>29</v>
      </c>
      <c r="N54" s="3" t="s">
        <v>30</v>
      </c>
      <c r="O54" s="3" t="s">
        <v>31</v>
      </c>
      <c r="P54" s="3" t="s">
        <v>12</v>
      </c>
      <c r="Q54" s="3" t="s">
        <v>1</v>
      </c>
      <c r="R54" s="3" t="s">
        <v>15</v>
      </c>
      <c r="S54" s="11" t="s">
        <v>32</v>
      </c>
    </row>
    <row r="55" spans="1:19" ht="20.100000000000001" customHeight="1" x14ac:dyDescent="0.15">
      <c r="A55" s="115" t="s">
        <v>69</v>
      </c>
      <c r="B55" s="118" t="s">
        <v>47</v>
      </c>
      <c r="C55" s="3" t="s">
        <v>18</v>
      </c>
      <c r="D55" s="3">
        <v>82644</v>
      </c>
      <c r="E55" s="3">
        <v>60972</v>
      </c>
      <c r="F55" s="3">
        <v>52122</v>
      </c>
      <c r="G55" s="3">
        <v>47850</v>
      </c>
      <c r="H55" s="3">
        <v>49614</v>
      </c>
      <c r="I55" s="3">
        <v>49104</v>
      </c>
      <c r="J55" s="3">
        <v>44010</v>
      </c>
      <c r="K55" s="3">
        <v>65250</v>
      </c>
      <c r="L55" s="3">
        <v>73890</v>
      </c>
      <c r="M55" s="3">
        <v>63890</v>
      </c>
      <c r="N55" s="3">
        <v>92334</v>
      </c>
      <c r="O55" s="3">
        <v>82812</v>
      </c>
      <c r="P55" s="3">
        <v>764492</v>
      </c>
      <c r="Q55" s="3">
        <v>224</v>
      </c>
      <c r="R55" s="3">
        <v>100</v>
      </c>
      <c r="S55" s="3">
        <f>Q55*2046</f>
        <v>458304</v>
      </c>
    </row>
    <row r="56" spans="1:19" ht="20.100000000000001" customHeight="1" x14ac:dyDescent="0.15">
      <c r="A56" s="115"/>
      <c r="B56" s="118"/>
      <c r="C56" s="3" t="s">
        <v>19</v>
      </c>
      <c r="D56" s="3">
        <v>224</v>
      </c>
      <c r="E56" s="3">
        <v>224</v>
      </c>
      <c r="F56" s="3">
        <v>224</v>
      </c>
      <c r="G56" s="3">
        <v>224</v>
      </c>
      <c r="H56" s="3">
        <v>224</v>
      </c>
      <c r="I56" s="3">
        <v>224</v>
      </c>
      <c r="J56" s="3">
        <v>224</v>
      </c>
      <c r="K56" s="3">
        <v>224</v>
      </c>
      <c r="L56" s="3">
        <v>224</v>
      </c>
      <c r="M56" s="3">
        <v>211</v>
      </c>
      <c r="N56" s="3">
        <v>237</v>
      </c>
      <c r="O56" s="3">
        <v>237</v>
      </c>
      <c r="P56" s="3"/>
      <c r="Q56" s="3"/>
      <c r="R56" s="3"/>
      <c r="S56" s="3"/>
    </row>
    <row r="57" spans="1:19" ht="20.100000000000001" customHeight="1" x14ac:dyDescent="0.15">
      <c r="A57" s="115"/>
      <c r="B57" s="9" t="s">
        <v>68</v>
      </c>
      <c r="C57" s="3"/>
      <c r="D57" s="3">
        <f>D55</f>
        <v>82644</v>
      </c>
      <c r="E57" s="3">
        <f t="shared" ref="E57:P57" si="3">E55</f>
        <v>60972</v>
      </c>
      <c r="F57" s="3">
        <f t="shared" si="3"/>
        <v>52122</v>
      </c>
      <c r="G57" s="3">
        <f t="shared" si="3"/>
        <v>47850</v>
      </c>
      <c r="H57" s="3">
        <f t="shared" si="3"/>
        <v>49614</v>
      </c>
      <c r="I57" s="3">
        <f t="shared" si="3"/>
        <v>49104</v>
      </c>
      <c r="J57" s="3">
        <f t="shared" si="3"/>
        <v>44010</v>
      </c>
      <c r="K57" s="3">
        <f t="shared" si="3"/>
        <v>65250</v>
      </c>
      <c r="L57" s="3">
        <f t="shared" si="3"/>
        <v>73890</v>
      </c>
      <c r="M57" s="3">
        <f t="shared" si="3"/>
        <v>63890</v>
      </c>
      <c r="N57" s="3">
        <f t="shared" si="3"/>
        <v>92334</v>
      </c>
      <c r="O57" s="3">
        <f t="shared" si="3"/>
        <v>82812</v>
      </c>
      <c r="P57" s="3">
        <f t="shared" si="3"/>
        <v>764492</v>
      </c>
      <c r="Q57" s="3">
        <f>SUM(Q55:Q56)</f>
        <v>224</v>
      </c>
      <c r="R57" s="3"/>
      <c r="S57" s="10">
        <f>SUM(S55:S56)</f>
        <v>458304</v>
      </c>
    </row>
    <row r="58" spans="1:19" ht="20.100000000000001" customHeight="1" x14ac:dyDescent="0.15">
      <c r="A58" s="5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ht="20.100000000000001" customHeight="1" x14ac:dyDescent="0.15">
      <c r="A59" s="4"/>
      <c r="B59" s="13"/>
      <c r="C59" s="3"/>
      <c r="D59" s="3" t="s">
        <v>20</v>
      </c>
      <c r="E59" s="3" t="s">
        <v>21</v>
      </c>
      <c r="F59" s="3" t="s">
        <v>22</v>
      </c>
      <c r="G59" s="3" t="s">
        <v>23</v>
      </c>
      <c r="H59" s="3" t="s">
        <v>24</v>
      </c>
      <c r="I59" s="3" t="s">
        <v>25</v>
      </c>
      <c r="J59" s="3" t="s">
        <v>26</v>
      </c>
      <c r="K59" s="3" t="s">
        <v>27</v>
      </c>
      <c r="L59" s="3" t="s">
        <v>28</v>
      </c>
      <c r="M59" s="3" t="s">
        <v>29</v>
      </c>
      <c r="N59" s="3" t="s">
        <v>30</v>
      </c>
      <c r="O59" s="3" t="s">
        <v>31</v>
      </c>
      <c r="P59" s="3" t="s">
        <v>12</v>
      </c>
      <c r="Q59" s="3" t="s">
        <v>1</v>
      </c>
      <c r="R59" s="3" t="s">
        <v>15</v>
      </c>
      <c r="S59" s="11" t="s">
        <v>32</v>
      </c>
    </row>
    <row r="60" spans="1:19" ht="20.100000000000001" customHeight="1" x14ac:dyDescent="0.15">
      <c r="A60" s="115" t="s">
        <v>70</v>
      </c>
      <c r="B60" s="114" t="s">
        <v>64</v>
      </c>
      <c r="C60" s="3" t="s">
        <v>18</v>
      </c>
      <c r="D60" s="3">
        <v>11268</v>
      </c>
      <c r="E60" s="3">
        <v>9210</v>
      </c>
      <c r="F60" s="3">
        <v>9450</v>
      </c>
      <c r="G60" s="3">
        <v>10290</v>
      </c>
      <c r="H60" s="3">
        <v>14460</v>
      </c>
      <c r="I60" s="3">
        <v>11844</v>
      </c>
      <c r="J60" s="3">
        <v>10974</v>
      </c>
      <c r="K60" s="3">
        <v>9828</v>
      </c>
      <c r="L60" s="3">
        <v>11826</v>
      </c>
      <c r="M60" s="3">
        <v>11826</v>
      </c>
      <c r="N60" s="3">
        <v>13872</v>
      </c>
      <c r="O60" s="3">
        <v>12372</v>
      </c>
      <c r="P60" s="3">
        <v>137220</v>
      </c>
      <c r="Q60" s="3">
        <v>135</v>
      </c>
      <c r="R60" s="3">
        <v>100</v>
      </c>
      <c r="S60" s="3">
        <f>Q60*1375</f>
        <v>185625</v>
      </c>
    </row>
    <row r="61" spans="1:19" ht="20.100000000000001" customHeight="1" x14ac:dyDescent="0.15">
      <c r="A61" s="115"/>
      <c r="B61" s="114"/>
      <c r="C61" s="3" t="s">
        <v>19</v>
      </c>
      <c r="D61" s="3">
        <v>130</v>
      </c>
      <c r="E61" s="3">
        <v>130</v>
      </c>
      <c r="F61" s="3">
        <v>130</v>
      </c>
      <c r="G61" s="3">
        <v>130</v>
      </c>
      <c r="H61" s="3">
        <v>135</v>
      </c>
      <c r="I61" s="3">
        <v>135</v>
      </c>
      <c r="J61" s="3">
        <v>135</v>
      </c>
      <c r="K61" s="3">
        <v>135</v>
      </c>
      <c r="L61" s="3">
        <v>135</v>
      </c>
      <c r="M61" s="3">
        <v>135</v>
      </c>
      <c r="N61" s="3">
        <v>135</v>
      </c>
      <c r="O61" s="3">
        <v>135</v>
      </c>
      <c r="P61" s="3"/>
      <c r="Q61" s="3"/>
      <c r="R61" s="3"/>
      <c r="S61" s="3"/>
    </row>
    <row r="62" spans="1:19" ht="20.100000000000001" customHeight="1" x14ac:dyDescent="0.15">
      <c r="A62" s="115"/>
      <c r="B62" s="9" t="s">
        <v>68</v>
      </c>
      <c r="C62" s="3"/>
      <c r="D62" s="3">
        <f>D60</f>
        <v>11268</v>
      </c>
      <c r="E62" s="3">
        <f t="shared" ref="E62:P62" si="4">E60</f>
        <v>9210</v>
      </c>
      <c r="F62" s="3">
        <f t="shared" si="4"/>
        <v>9450</v>
      </c>
      <c r="G62" s="3">
        <f t="shared" si="4"/>
        <v>10290</v>
      </c>
      <c r="H62" s="3">
        <f t="shared" si="4"/>
        <v>14460</v>
      </c>
      <c r="I62" s="3">
        <f t="shared" si="4"/>
        <v>11844</v>
      </c>
      <c r="J62" s="3">
        <f t="shared" si="4"/>
        <v>10974</v>
      </c>
      <c r="K62" s="3">
        <f t="shared" si="4"/>
        <v>9828</v>
      </c>
      <c r="L62" s="3">
        <f t="shared" si="4"/>
        <v>11826</v>
      </c>
      <c r="M62" s="3">
        <f t="shared" si="4"/>
        <v>11826</v>
      </c>
      <c r="N62" s="3">
        <f t="shared" si="4"/>
        <v>13872</v>
      </c>
      <c r="O62" s="3">
        <f t="shared" si="4"/>
        <v>12372</v>
      </c>
      <c r="P62" s="3">
        <f t="shared" si="4"/>
        <v>137220</v>
      </c>
      <c r="Q62" s="3">
        <f>SUM(Q60:Q61)</f>
        <v>135</v>
      </c>
      <c r="R62" s="3"/>
      <c r="S62" s="10">
        <f>SUM(S60:S61)</f>
        <v>185625</v>
      </c>
    </row>
    <row r="63" spans="1:19" ht="20.100000000000001" customHeight="1" x14ac:dyDescent="0.15">
      <c r="A63" s="5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ht="20.100000000000001" customHeight="1" x14ac:dyDescent="0.15">
      <c r="A64" s="4"/>
      <c r="B64" s="13"/>
      <c r="C64" s="3"/>
      <c r="D64" s="3" t="s">
        <v>20</v>
      </c>
      <c r="E64" s="3" t="s">
        <v>21</v>
      </c>
      <c r="F64" s="3" t="s">
        <v>22</v>
      </c>
      <c r="G64" s="3" t="s">
        <v>23</v>
      </c>
      <c r="H64" s="3" t="s">
        <v>24</v>
      </c>
      <c r="I64" s="3" t="s">
        <v>25</v>
      </c>
      <c r="J64" s="3" t="s">
        <v>26</v>
      </c>
      <c r="K64" s="3" t="s">
        <v>27</v>
      </c>
      <c r="L64" s="3" t="s">
        <v>28</v>
      </c>
      <c r="M64" s="3" t="s">
        <v>29</v>
      </c>
      <c r="N64" s="3" t="s">
        <v>30</v>
      </c>
      <c r="O64" s="3" t="s">
        <v>31</v>
      </c>
      <c r="P64" s="3" t="s">
        <v>12</v>
      </c>
      <c r="Q64" s="3" t="s">
        <v>1</v>
      </c>
      <c r="R64" s="3" t="s">
        <v>15</v>
      </c>
      <c r="S64" s="11" t="s">
        <v>32</v>
      </c>
    </row>
    <row r="65" spans="1:19" ht="20.100000000000001" customHeight="1" x14ac:dyDescent="0.15">
      <c r="A65" s="115" t="s">
        <v>71</v>
      </c>
      <c r="B65" s="114" t="s">
        <v>51</v>
      </c>
      <c r="C65" s="3" t="s">
        <v>18</v>
      </c>
      <c r="D65" s="3">
        <v>7842</v>
      </c>
      <c r="E65" s="3">
        <v>7344</v>
      </c>
      <c r="F65" s="3">
        <v>7950</v>
      </c>
      <c r="G65" s="3">
        <v>7590</v>
      </c>
      <c r="H65" s="3">
        <v>7872</v>
      </c>
      <c r="I65" s="3">
        <v>8244</v>
      </c>
      <c r="J65" s="3">
        <v>7578</v>
      </c>
      <c r="K65" s="3">
        <v>7470</v>
      </c>
      <c r="L65" s="3">
        <v>7440</v>
      </c>
      <c r="M65" s="3">
        <v>7938</v>
      </c>
      <c r="N65" s="3">
        <v>8052</v>
      </c>
      <c r="O65" s="3">
        <v>7272</v>
      </c>
      <c r="P65" s="3">
        <v>92592</v>
      </c>
      <c r="Q65" s="3">
        <v>25</v>
      </c>
      <c r="R65" s="3">
        <v>100</v>
      </c>
      <c r="S65" s="3">
        <f>Q65*2046</f>
        <v>51150</v>
      </c>
    </row>
    <row r="66" spans="1:19" ht="20.100000000000001" customHeight="1" x14ac:dyDescent="0.15">
      <c r="A66" s="115"/>
      <c r="B66" s="114"/>
      <c r="C66" s="3" t="s">
        <v>19</v>
      </c>
      <c r="D66" s="3">
        <v>25</v>
      </c>
      <c r="E66" s="3">
        <v>25</v>
      </c>
      <c r="F66" s="3">
        <v>25</v>
      </c>
      <c r="G66" s="3">
        <v>24</v>
      </c>
      <c r="H66" s="3">
        <v>24</v>
      </c>
      <c r="I66" s="3">
        <v>24</v>
      </c>
      <c r="J66" s="3">
        <v>24</v>
      </c>
      <c r="K66" s="3">
        <v>24</v>
      </c>
      <c r="L66" s="3">
        <v>24</v>
      </c>
      <c r="M66" s="3">
        <v>24</v>
      </c>
      <c r="N66" s="3">
        <v>24</v>
      </c>
      <c r="O66" s="3">
        <v>23</v>
      </c>
      <c r="P66" s="3"/>
      <c r="Q66" s="3"/>
      <c r="R66" s="3"/>
      <c r="S66" s="3"/>
    </row>
    <row r="67" spans="1:19" ht="20.100000000000001" customHeight="1" x14ac:dyDescent="0.15">
      <c r="A67" s="115"/>
      <c r="B67" s="9" t="s">
        <v>68</v>
      </c>
      <c r="C67" s="3"/>
      <c r="D67" s="3">
        <f>D65</f>
        <v>7842</v>
      </c>
      <c r="E67" s="3">
        <f t="shared" ref="E67:P67" si="5">E65</f>
        <v>7344</v>
      </c>
      <c r="F67" s="3">
        <f t="shared" si="5"/>
        <v>7950</v>
      </c>
      <c r="G67" s="3">
        <f t="shared" si="5"/>
        <v>7590</v>
      </c>
      <c r="H67" s="3">
        <f t="shared" si="5"/>
        <v>7872</v>
      </c>
      <c r="I67" s="3">
        <f t="shared" si="5"/>
        <v>8244</v>
      </c>
      <c r="J67" s="3">
        <f t="shared" si="5"/>
        <v>7578</v>
      </c>
      <c r="K67" s="3">
        <f t="shared" si="5"/>
        <v>7470</v>
      </c>
      <c r="L67" s="3">
        <f t="shared" si="5"/>
        <v>7440</v>
      </c>
      <c r="M67" s="3">
        <f t="shared" si="5"/>
        <v>7938</v>
      </c>
      <c r="N67" s="3">
        <f t="shared" si="5"/>
        <v>8052</v>
      </c>
      <c r="O67" s="3">
        <f t="shared" si="5"/>
        <v>7272</v>
      </c>
      <c r="P67" s="3">
        <f t="shared" si="5"/>
        <v>92592</v>
      </c>
      <c r="Q67" s="3">
        <f>SUM(Q65:Q66)</f>
        <v>25</v>
      </c>
      <c r="R67" s="3"/>
      <c r="S67" s="10">
        <f>SUM(S65:S66)</f>
        <v>51150</v>
      </c>
    </row>
    <row r="68" spans="1:19" ht="20.100000000000001" customHeight="1" x14ac:dyDescent="0.15">
      <c r="A68" s="5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ht="20.100000000000001" customHeight="1" x14ac:dyDescent="0.15">
      <c r="Q69" s="119" t="s">
        <v>72</v>
      </c>
      <c r="R69" s="119"/>
      <c r="S69" s="3">
        <f>Q67+Q62+Q57+Q52+Q47+Q34</f>
        <v>3206</v>
      </c>
    </row>
    <row r="70" spans="1:19" ht="20.100000000000001" customHeight="1" x14ac:dyDescent="0.15">
      <c r="Q70" s="119" t="s">
        <v>73</v>
      </c>
      <c r="R70" s="119"/>
      <c r="S70" s="3">
        <f>S67+S62+S57+S52+S47+S34</f>
        <v>6160341</v>
      </c>
    </row>
    <row r="71" spans="1:19" ht="20.100000000000001" customHeight="1" x14ac:dyDescent="0.15">
      <c r="Q71" s="119" t="s">
        <v>74</v>
      </c>
      <c r="R71" s="119"/>
      <c r="S71" s="12">
        <f>S70/S69</f>
        <v>1921.503742981909</v>
      </c>
    </row>
    <row r="72" spans="1:19" ht="20.100000000000001" customHeight="1" x14ac:dyDescent="0.15"/>
    <row r="73" spans="1:19" ht="20.100000000000001" customHeight="1" x14ac:dyDescent="0.15"/>
    <row r="74" spans="1:19" ht="20.100000000000001" customHeight="1" x14ac:dyDescent="0.15"/>
    <row r="75" spans="1:19" ht="20.100000000000001" customHeight="1" x14ac:dyDescent="0.15"/>
    <row r="76" spans="1:19" ht="20.100000000000001" customHeight="1" x14ac:dyDescent="0.15"/>
    <row r="77" spans="1:19" ht="20.100000000000001" customHeight="1" x14ac:dyDescent="0.15"/>
    <row r="78" spans="1:19" ht="20.100000000000001" customHeight="1" x14ac:dyDescent="0.15"/>
    <row r="79" spans="1:19" ht="20.100000000000001" customHeight="1" x14ac:dyDescent="0.15"/>
    <row r="80" spans="1:19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</sheetData>
  <customSheetViews>
    <customSheetView guid="{F60C4E8B-8B9B-4D65-8FB6-ED1E43BA8FA1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1"/>
    </customSheetView>
    <customSheetView guid="{EBA70A6C-D5FA-4F6D-B9BB-068F62063D58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2"/>
    </customSheetView>
    <customSheetView guid="{0DC19EA5-390C-4BB0-AEB3-E1990BA09B58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3"/>
    </customSheetView>
    <customSheetView guid="{051F6C80-0A2C-48B2-83A8-EE83DFE42A78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4"/>
    </customSheetView>
    <customSheetView guid="{167B1950-F5FB-4E37-BF6B-CB24CB8135F1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5"/>
    </customSheetView>
    <customSheetView guid="{87F285D9-5851-4109-81E6-38348DACE68E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6"/>
    </customSheetView>
    <customSheetView guid="{345824F7-388B-49E9-A352-F97FCDE0D9A7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7"/>
    </customSheetView>
    <customSheetView guid="{D5A7CCA3-1AEF-442E-B22B-47537371DF4F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8"/>
    </customSheetView>
    <customSheetView guid="{6239FA0B-109E-4DC2-AB43-91C8B4F6B14F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9"/>
    </customSheetView>
    <customSheetView guid="{66B19589-027F-493C-A680-31F55B1D6485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10"/>
    </customSheetView>
    <customSheetView guid="{D031786F-F3D4-4F80-86F4-A10B4BDB09E6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11"/>
    </customSheetView>
    <customSheetView guid="{11FD9987-68AC-4841-92F5-26BFBF6A0E89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12"/>
    </customSheetView>
    <customSheetView guid="{1DA4251A-48B3-47DA-8886-E08726E0284B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13"/>
    </customSheetView>
    <customSheetView guid="{7BFA9420-EF6C-4F2A-BB1C-A88003EB3272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14"/>
    </customSheetView>
    <customSheetView guid="{3AE51FB2-9041-44D7-9351-1CA38498E486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15"/>
    </customSheetView>
    <customSheetView guid="{2D06A208-40F4-4035-A66F-96F9E5B0291C}" scale="90" fitToPage="1" state="hidden" topLeftCell="A13">
      <selection activeCell="H10" sqref="H10"/>
      <pageMargins left="0.7" right="0.7" top="0.75" bottom="0.75" header="0.3" footer="0.3"/>
      <pageSetup paperSize="9" scale="54" fitToHeight="0" orientation="portrait" horizontalDpi="4294967293" verticalDpi="0" r:id="rId16"/>
    </customSheetView>
  </customSheetViews>
  <mergeCells count="34">
    <mergeCell ref="A65:A67"/>
    <mergeCell ref="B65:B66"/>
    <mergeCell ref="Q71:R71"/>
    <mergeCell ref="Q70:R70"/>
    <mergeCell ref="Q69:R69"/>
    <mergeCell ref="A50:A52"/>
    <mergeCell ref="B50:B51"/>
    <mergeCell ref="A55:A57"/>
    <mergeCell ref="B55:B56"/>
    <mergeCell ref="A60:A62"/>
    <mergeCell ref="B60:B61"/>
    <mergeCell ref="B32:B33"/>
    <mergeCell ref="A37:A47"/>
    <mergeCell ref="B37:B38"/>
    <mergeCell ref="B39:B40"/>
    <mergeCell ref="B41:B42"/>
    <mergeCell ref="B43:B44"/>
    <mergeCell ref="B45:B46"/>
    <mergeCell ref="A2:A34"/>
    <mergeCell ref="B2:B3"/>
    <mergeCell ref="B20:B21"/>
    <mergeCell ref="B22:B23"/>
    <mergeCell ref="B24:B25"/>
    <mergeCell ref="B26:B27"/>
    <mergeCell ref="B28:B29"/>
    <mergeCell ref="B30:B31"/>
    <mergeCell ref="B16:B17"/>
    <mergeCell ref="B18:B19"/>
    <mergeCell ref="B4:B5"/>
    <mergeCell ref="B6:B7"/>
    <mergeCell ref="B8:B9"/>
    <mergeCell ref="B10:B11"/>
    <mergeCell ref="B12:B13"/>
    <mergeCell ref="B14:B15"/>
  </mergeCells>
  <phoneticPr fontId="2"/>
  <pageMargins left="0.7" right="0.7" top="0.75" bottom="0.75" header="0.3" footer="0.3"/>
  <pageSetup paperSize="9" scale="54" fitToHeight="0" orientation="portrait" horizontalDpi="4294967293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0"/>
  <sheetViews>
    <sheetView tabSelected="1" view="pageBreakPreview" zoomScale="90" zoomScaleNormal="100" zoomScaleSheetLayoutView="90" workbookViewId="0"/>
  </sheetViews>
  <sheetFormatPr defaultRowHeight="14.25" x14ac:dyDescent="0.15"/>
  <cols>
    <col min="1" max="1" width="15.125" style="15" customWidth="1"/>
    <col min="2" max="2" width="17.125" style="28" customWidth="1"/>
    <col min="3" max="6" width="8.625" style="15" customWidth="1"/>
    <col min="7" max="7" width="8.625" style="24" customWidth="1"/>
    <col min="8" max="14" width="8.625" style="15" customWidth="1"/>
    <col min="15" max="15" width="9" style="15" customWidth="1"/>
    <col min="16" max="16" width="7.125" style="15" customWidth="1"/>
    <col min="17" max="17" width="5.125" style="15" customWidth="1"/>
    <col min="18" max="18" width="3.375" style="21" customWidth="1"/>
    <col min="19" max="16384" width="9" style="21"/>
  </cols>
  <sheetData>
    <row r="1" spans="1:18" ht="42.75" customHeight="1" thickBot="1" x14ac:dyDescent="0.2">
      <c r="A1" s="105" t="s">
        <v>89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05" t="s">
        <v>92</v>
      </c>
      <c r="P1" s="23"/>
      <c r="Q1" s="23"/>
    </row>
    <row r="2" spans="1:18" ht="20.100000000000001" customHeight="1" thickBot="1" x14ac:dyDescent="0.2">
      <c r="A2" s="33"/>
      <c r="B2" s="37"/>
      <c r="C2" s="36" t="s">
        <v>20</v>
      </c>
      <c r="D2" s="34" t="s">
        <v>21</v>
      </c>
      <c r="E2" s="34" t="s">
        <v>22</v>
      </c>
      <c r="F2" s="34" t="s">
        <v>23</v>
      </c>
      <c r="G2" s="34" t="s">
        <v>24</v>
      </c>
      <c r="H2" s="34" t="s">
        <v>25</v>
      </c>
      <c r="I2" s="34" t="s">
        <v>26</v>
      </c>
      <c r="J2" s="34" t="s">
        <v>27</v>
      </c>
      <c r="K2" s="34" t="s">
        <v>28</v>
      </c>
      <c r="L2" s="34" t="s">
        <v>29</v>
      </c>
      <c r="M2" s="34" t="s">
        <v>30</v>
      </c>
      <c r="N2" s="45" t="s">
        <v>31</v>
      </c>
      <c r="O2" s="47" t="s">
        <v>12</v>
      </c>
      <c r="P2" s="34" t="s">
        <v>86</v>
      </c>
      <c r="Q2" s="35" t="s">
        <v>15</v>
      </c>
      <c r="R2" s="29"/>
    </row>
    <row r="3" spans="1:18" ht="20.100000000000001" customHeight="1" thickTop="1" x14ac:dyDescent="0.15">
      <c r="A3" s="130" t="s">
        <v>34</v>
      </c>
      <c r="B3" s="61" t="s">
        <v>18</v>
      </c>
      <c r="C3" s="87">
        <f>C139+C140</f>
        <v>29441</v>
      </c>
      <c r="D3" s="88">
        <f t="shared" ref="D3:N3" si="0">D139+D140</f>
        <v>31050</v>
      </c>
      <c r="E3" s="88">
        <f t="shared" si="0"/>
        <v>37090</v>
      </c>
      <c r="F3" s="88">
        <f t="shared" si="0"/>
        <v>49861</v>
      </c>
      <c r="G3" s="88">
        <f t="shared" si="0"/>
        <v>52704</v>
      </c>
      <c r="H3" s="88">
        <f t="shared" si="0"/>
        <v>47400</v>
      </c>
      <c r="I3" s="88">
        <f t="shared" si="0"/>
        <v>34472</v>
      </c>
      <c r="J3" s="88">
        <f t="shared" si="0"/>
        <v>30104</v>
      </c>
      <c r="K3" s="88">
        <f t="shared" si="0"/>
        <v>39923</v>
      </c>
      <c r="L3" s="88">
        <f t="shared" si="0"/>
        <v>41066</v>
      </c>
      <c r="M3" s="88">
        <f t="shared" si="0"/>
        <v>39128</v>
      </c>
      <c r="N3" s="89">
        <f t="shared" si="0"/>
        <v>36710</v>
      </c>
      <c r="O3" s="90">
        <f>SUM(C3:N3)</f>
        <v>468949</v>
      </c>
      <c r="P3" s="88">
        <v>214</v>
      </c>
      <c r="Q3" s="91">
        <v>100</v>
      </c>
      <c r="R3" s="30"/>
    </row>
    <row r="4" spans="1:18" ht="20.100000000000001" customHeight="1" x14ac:dyDescent="0.15">
      <c r="A4" s="120"/>
      <c r="B4" s="100" t="s">
        <v>81</v>
      </c>
      <c r="C4" s="101">
        <f>C60</f>
        <v>137</v>
      </c>
      <c r="D4" s="38">
        <f t="shared" ref="D4:N4" si="1">D60</f>
        <v>148</v>
      </c>
      <c r="E4" s="38">
        <f t="shared" si="1"/>
        <v>166</v>
      </c>
      <c r="F4" s="38">
        <f t="shared" si="1"/>
        <v>196</v>
      </c>
      <c r="G4" s="38">
        <f t="shared" si="1"/>
        <v>203</v>
      </c>
      <c r="H4" s="38">
        <f t="shared" si="1"/>
        <v>206</v>
      </c>
      <c r="I4" s="38">
        <f t="shared" si="1"/>
        <v>164</v>
      </c>
      <c r="J4" s="38">
        <f t="shared" si="1"/>
        <v>142</v>
      </c>
      <c r="K4" s="38">
        <f t="shared" si="1"/>
        <v>175</v>
      </c>
      <c r="L4" s="38">
        <f t="shared" si="1"/>
        <v>193</v>
      </c>
      <c r="M4" s="38">
        <f t="shared" si="1"/>
        <v>214</v>
      </c>
      <c r="N4" s="102">
        <f t="shared" si="1"/>
        <v>179</v>
      </c>
      <c r="O4" s="103"/>
      <c r="P4" s="38"/>
      <c r="Q4" s="104"/>
      <c r="R4" s="30"/>
    </row>
    <row r="5" spans="1:18" ht="20.100000000000001" customHeight="1" x14ac:dyDescent="0.15">
      <c r="A5" s="120" t="s">
        <v>2</v>
      </c>
      <c r="B5" s="58" t="s">
        <v>18</v>
      </c>
      <c r="C5" s="92">
        <f>C141+C142</f>
        <v>10672</v>
      </c>
      <c r="D5" s="93">
        <f t="shared" ref="D5:N5" si="2">D141+D142</f>
        <v>13129</v>
      </c>
      <c r="E5" s="93">
        <f t="shared" si="2"/>
        <v>19346</v>
      </c>
      <c r="F5" s="93">
        <f t="shared" si="2"/>
        <v>30682</v>
      </c>
      <c r="G5" s="93">
        <f t="shared" si="2"/>
        <v>19087</v>
      </c>
      <c r="H5" s="93">
        <f t="shared" si="2"/>
        <v>24752</v>
      </c>
      <c r="I5" s="93">
        <f t="shared" si="2"/>
        <v>13750</v>
      </c>
      <c r="J5" s="93">
        <f t="shared" si="2"/>
        <v>12511</v>
      </c>
      <c r="K5" s="93">
        <f t="shared" si="2"/>
        <v>17949</v>
      </c>
      <c r="L5" s="93">
        <f t="shared" si="2"/>
        <v>22502</v>
      </c>
      <c r="M5" s="93">
        <f t="shared" si="2"/>
        <v>23690</v>
      </c>
      <c r="N5" s="94">
        <f t="shared" si="2"/>
        <v>14510</v>
      </c>
      <c r="O5" s="95">
        <f>SUM(C5:N5)</f>
        <v>222580</v>
      </c>
      <c r="P5" s="93">
        <v>164</v>
      </c>
      <c r="Q5" s="96">
        <v>100</v>
      </c>
      <c r="R5" s="30"/>
    </row>
    <row r="6" spans="1:18" ht="20.100000000000001" customHeight="1" x14ac:dyDescent="0.15">
      <c r="A6" s="120"/>
      <c r="B6" s="100" t="s">
        <v>82</v>
      </c>
      <c r="C6" s="101">
        <f>C63</f>
        <v>40</v>
      </c>
      <c r="D6" s="38">
        <f t="shared" ref="D6:N6" si="3">D63</f>
        <v>78</v>
      </c>
      <c r="E6" s="38">
        <f t="shared" si="3"/>
        <v>107</v>
      </c>
      <c r="F6" s="38">
        <f t="shared" si="3"/>
        <v>159</v>
      </c>
      <c r="G6" s="38">
        <f t="shared" si="3"/>
        <v>163</v>
      </c>
      <c r="H6" s="38">
        <f t="shared" si="3"/>
        <v>146</v>
      </c>
      <c r="I6" s="38">
        <f t="shared" si="3"/>
        <v>97</v>
      </c>
      <c r="J6" s="38">
        <f t="shared" si="3"/>
        <v>85</v>
      </c>
      <c r="K6" s="38">
        <f t="shared" si="3"/>
        <v>130</v>
      </c>
      <c r="L6" s="38">
        <f t="shared" si="3"/>
        <v>152</v>
      </c>
      <c r="M6" s="38">
        <f t="shared" si="3"/>
        <v>155</v>
      </c>
      <c r="N6" s="102">
        <f t="shared" si="3"/>
        <v>105</v>
      </c>
      <c r="O6" s="103"/>
      <c r="P6" s="38"/>
      <c r="Q6" s="104"/>
      <c r="R6" s="30"/>
    </row>
    <row r="7" spans="1:18" ht="20.100000000000001" customHeight="1" x14ac:dyDescent="0.15">
      <c r="A7" s="120" t="s">
        <v>3</v>
      </c>
      <c r="B7" s="58" t="s">
        <v>18</v>
      </c>
      <c r="C7" s="92">
        <f>C143+C144</f>
        <v>13895</v>
      </c>
      <c r="D7" s="93">
        <f t="shared" ref="D7:N7" si="4">D143+D144</f>
        <v>18043</v>
      </c>
      <c r="E7" s="93">
        <f t="shared" si="4"/>
        <v>27878</v>
      </c>
      <c r="F7" s="93">
        <f t="shared" si="4"/>
        <v>34121</v>
      </c>
      <c r="G7" s="93">
        <f t="shared" si="4"/>
        <v>15648</v>
      </c>
      <c r="H7" s="93">
        <f t="shared" si="4"/>
        <v>34978</v>
      </c>
      <c r="I7" s="93">
        <f t="shared" si="4"/>
        <v>20215</v>
      </c>
      <c r="J7" s="93">
        <f t="shared" si="4"/>
        <v>17869</v>
      </c>
      <c r="K7" s="93">
        <f t="shared" si="4"/>
        <v>22108</v>
      </c>
      <c r="L7" s="93">
        <f t="shared" si="4"/>
        <v>28764</v>
      </c>
      <c r="M7" s="93">
        <f t="shared" si="4"/>
        <v>30416</v>
      </c>
      <c r="N7" s="94">
        <f t="shared" si="4"/>
        <v>20764</v>
      </c>
      <c r="O7" s="95">
        <f>SUM(C7:N7)</f>
        <v>284699</v>
      </c>
      <c r="P7" s="93">
        <v>222</v>
      </c>
      <c r="Q7" s="96">
        <v>100</v>
      </c>
      <c r="R7" s="30"/>
    </row>
    <row r="8" spans="1:18" ht="20.100000000000001" customHeight="1" x14ac:dyDescent="0.15">
      <c r="A8" s="120"/>
      <c r="B8" s="100" t="s">
        <v>81</v>
      </c>
      <c r="C8" s="101">
        <f>C66</f>
        <v>98</v>
      </c>
      <c r="D8" s="38">
        <f t="shared" ref="D8:N8" si="5">D66</f>
        <v>124</v>
      </c>
      <c r="E8" s="38">
        <f t="shared" si="5"/>
        <v>187</v>
      </c>
      <c r="F8" s="38">
        <f t="shared" si="5"/>
        <v>214</v>
      </c>
      <c r="G8" s="38">
        <f t="shared" si="5"/>
        <v>215</v>
      </c>
      <c r="H8" s="38">
        <f t="shared" si="5"/>
        <v>222</v>
      </c>
      <c r="I8" s="38">
        <f t="shared" si="5"/>
        <v>180</v>
      </c>
      <c r="J8" s="38">
        <f t="shared" si="5"/>
        <v>143</v>
      </c>
      <c r="K8" s="38">
        <f t="shared" si="5"/>
        <v>205</v>
      </c>
      <c r="L8" s="38">
        <f t="shared" si="5"/>
        <v>205</v>
      </c>
      <c r="M8" s="38">
        <f t="shared" si="5"/>
        <v>211</v>
      </c>
      <c r="N8" s="102">
        <f t="shared" si="5"/>
        <v>174</v>
      </c>
      <c r="O8" s="103"/>
      <c r="P8" s="38"/>
      <c r="Q8" s="104"/>
      <c r="R8" s="30"/>
    </row>
    <row r="9" spans="1:18" ht="20.100000000000001" customHeight="1" x14ac:dyDescent="0.15">
      <c r="A9" s="120" t="s">
        <v>36</v>
      </c>
      <c r="B9" s="58" t="s">
        <v>18</v>
      </c>
      <c r="C9" s="92">
        <f>C145+C146</f>
        <v>2320</v>
      </c>
      <c r="D9" s="93">
        <f t="shared" ref="D9:N9" si="6">D145+D146</f>
        <v>2257</v>
      </c>
      <c r="E9" s="93">
        <f t="shared" si="6"/>
        <v>2648</v>
      </c>
      <c r="F9" s="93">
        <f t="shared" si="6"/>
        <v>4770</v>
      </c>
      <c r="G9" s="93">
        <f t="shared" si="6"/>
        <v>5081</v>
      </c>
      <c r="H9" s="93">
        <f t="shared" si="6"/>
        <v>4570</v>
      </c>
      <c r="I9" s="93">
        <f t="shared" si="6"/>
        <v>2673</v>
      </c>
      <c r="J9" s="93">
        <f t="shared" si="6"/>
        <v>2669</v>
      </c>
      <c r="K9" s="93">
        <f t="shared" si="6"/>
        <v>4300</v>
      </c>
      <c r="L9" s="93">
        <f t="shared" si="6"/>
        <v>4643</v>
      </c>
      <c r="M9" s="93">
        <f t="shared" si="6"/>
        <v>4315</v>
      </c>
      <c r="N9" s="94">
        <f t="shared" si="6"/>
        <v>3466</v>
      </c>
      <c r="O9" s="95">
        <f>SUM(C9:N9)</f>
        <v>43712</v>
      </c>
      <c r="P9" s="93">
        <v>55</v>
      </c>
      <c r="Q9" s="96">
        <v>100</v>
      </c>
      <c r="R9" s="30"/>
    </row>
    <row r="10" spans="1:18" ht="20.100000000000001" customHeight="1" x14ac:dyDescent="0.15">
      <c r="A10" s="120"/>
      <c r="B10" s="100" t="s">
        <v>81</v>
      </c>
      <c r="C10" s="101">
        <f>C69</f>
        <v>13</v>
      </c>
      <c r="D10" s="38">
        <f t="shared" ref="D10:N10" si="7">D69</f>
        <v>12</v>
      </c>
      <c r="E10" s="38">
        <f t="shared" si="7"/>
        <v>20</v>
      </c>
      <c r="F10" s="38">
        <f t="shared" si="7"/>
        <v>55</v>
      </c>
      <c r="G10" s="38">
        <f t="shared" si="7"/>
        <v>45</v>
      </c>
      <c r="H10" s="38">
        <f t="shared" si="7"/>
        <v>43</v>
      </c>
      <c r="I10" s="38">
        <f t="shared" si="7"/>
        <v>16</v>
      </c>
      <c r="J10" s="38">
        <f t="shared" si="7"/>
        <v>23</v>
      </c>
      <c r="K10" s="38">
        <f t="shared" si="7"/>
        <v>40</v>
      </c>
      <c r="L10" s="38">
        <f t="shared" si="7"/>
        <v>46</v>
      </c>
      <c r="M10" s="38">
        <f t="shared" si="7"/>
        <v>41</v>
      </c>
      <c r="N10" s="102">
        <f t="shared" si="7"/>
        <v>29</v>
      </c>
      <c r="O10" s="103"/>
      <c r="P10" s="38"/>
      <c r="Q10" s="104"/>
      <c r="R10" s="30"/>
    </row>
    <row r="11" spans="1:18" ht="20.100000000000001" customHeight="1" x14ac:dyDescent="0.15">
      <c r="A11" s="120" t="s">
        <v>4</v>
      </c>
      <c r="B11" s="58" t="s">
        <v>18</v>
      </c>
      <c r="C11" s="92">
        <f>C147+C148</f>
        <v>10672</v>
      </c>
      <c r="D11" s="93">
        <f t="shared" ref="D11:N11" si="8">D147+D148</f>
        <v>14923</v>
      </c>
      <c r="E11" s="93">
        <f t="shared" si="8"/>
        <v>21612</v>
      </c>
      <c r="F11" s="93">
        <f t="shared" si="8"/>
        <v>30979</v>
      </c>
      <c r="G11" s="93">
        <f t="shared" si="8"/>
        <v>19912</v>
      </c>
      <c r="H11" s="93">
        <f t="shared" si="8"/>
        <v>29430</v>
      </c>
      <c r="I11" s="93">
        <f t="shared" si="8"/>
        <v>16349</v>
      </c>
      <c r="J11" s="93">
        <f t="shared" si="8"/>
        <v>12331</v>
      </c>
      <c r="K11" s="93">
        <f t="shared" si="8"/>
        <v>19382</v>
      </c>
      <c r="L11" s="93">
        <f t="shared" si="8"/>
        <v>24025</v>
      </c>
      <c r="M11" s="93">
        <f t="shared" si="8"/>
        <v>23534</v>
      </c>
      <c r="N11" s="94">
        <f t="shared" si="8"/>
        <v>16082</v>
      </c>
      <c r="O11" s="95">
        <f>SUM(C11:N11)</f>
        <v>239231</v>
      </c>
      <c r="P11" s="93">
        <v>148</v>
      </c>
      <c r="Q11" s="96">
        <v>100</v>
      </c>
      <c r="R11" s="30"/>
    </row>
    <row r="12" spans="1:18" ht="20.100000000000001" customHeight="1" x14ac:dyDescent="0.15">
      <c r="A12" s="120"/>
      <c r="B12" s="100" t="s">
        <v>81</v>
      </c>
      <c r="C12" s="101">
        <f>C72</f>
        <v>48</v>
      </c>
      <c r="D12" s="38">
        <f t="shared" ref="D12:N12" si="9">D72</f>
        <v>80</v>
      </c>
      <c r="E12" s="38">
        <f t="shared" si="9"/>
        <v>118</v>
      </c>
      <c r="F12" s="38">
        <f t="shared" si="9"/>
        <v>133</v>
      </c>
      <c r="G12" s="38">
        <f t="shared" si="9"/>
        <v>133</v>
      </c>
      <c r="H12" s="38">
        <f t="shared" si="9"/>
        <v>129</v>
      </c>
      <c r="I12" s="38">
        <f t="shared" si="9"/>
        <v>104</v>
      </c>
      <c r="J12" s="38">
        <f t="shared" si="9"/>
        <v>71</v>
      </c>
      <c r="K12" s="38">
        <f t="shared" si="9"/>
        <v>123</v>
      </c>
      <c r="L12" s="38">
        <f t="shared" si="9"/>
        <v>125</v>
      </c>
      <c r="M12" s="38">
        <f t="shared" si="9"/>
        <v>124</v>
      </c>
      <c r="N12" s="102">
        <f t="shared" si="9"/>
        <v>122</v>
      </c>
      <c r="O12" s="103"/>
      <c r="P12" s="38"/>
      <c r="Q12" s="104"/>
      <c r="R12" s="30"/>
    </row>
    <row r="13" spans="1:18" ht="20.100000000000001" customHeight="1" x14ac:dyDescent="0.15">
      <c r="A13" s="120" t="s">
        <v>5</v>
      </c>
      <c r="B13" s="58" t="s">
        <v>18</v>
      </c>
      <c r="C13" s="92">
        <f>C149+C150</f>
        <v>11438</v>
      </c>
      <c r="D13" s="93">
        <f t="shared" ref="D13:N13" si="10">D149+D150</f>
        <v>14948</v>
      </c>
      <c r="E13" s="93">
        <f t="shared" si="10"/>
        <v>26679</v>
      </c>
      <c r="F13" s="93">
        <f t="shared" si="10"/>
        <v>30316</v>
      </c>
      <c r="G13" s="93">
        <f t="shared" si="10"/>
        <v>14357</v>
      </c>
      <c r="H13" s="93">
        <f t="shared" si="10"/>
        <v>32309</v>
      </c>
      <c r="I13" s="93">
        <f t="shared" si="10"/>
        <v>19507</v>
      </c>
      <c r="J13" s="93">
        <f t="shared" si="10"/>
        <v>17090</v>
      </c>
      <c r="K13" s="93">
        <f t="shared" si="10"/>
        <v>21663</v>
      </c>
      <c r="L13" s="93">
        <f t="shared" si="10"/>
        <v>24703</v>
      </c>
      <c r="M13" s="93">
        <f t="shared" si="10"/>
        <v>24730</v>
      </c>
      <c r="N13" s="94">
        <f t="shared" si="10"/>
        <v>16658</v>
      </c>
      <c r="O13" s="95">
        <f>SUM(C13:N13)</f>
        <v>254398</v>
      </c>
      <c r="P13" s="93">
        <v>173</v>
      </c>
      <c r="Q13" s="96">
        <v>100</v>
      </c>
      <c r="R13" s="30"/>
    </row>
    <row r="14" spans="1:18" ht="20.100000000000001" customHeight="1" x14ac:dyDescent="0.15">
      <c r="A14" s="120"/>
      <c r="B14" s="100" t="s">
        <v>81</v>
      </c>
      <c r="C14" s="101">
        <f>C75</f>
        <v>64</v>
      </c>
      <c r="D14" s="38">
        <f t="shared" ref="D14:N14" si="11">D75</f>
        <v>98</v>
      </c>
      <c r="E14" s="38">
        <f t="shared" si="11"/>
        <v>154</v>
      </c>
      <c r="F14" s="38">
        <f t="shared" si="11"/>
        <v>160</v>
      </c>
      <c r="G14" s="38">
        <f t="shared" si="11"/>
        <v>170</v>
      </c>
      <c r="H14" s="38">
        <f t="shared" si="11"/>
        <v>173</v>
      </c>
      <c r="I14" s="38">
        <f t="shared" si="11"/>
        <v>134</v>
      </c>
      <c r="J14" s="38">
        <f t="shared" si="11"/>
        <v>100</v>
      </c>
      <c r="K14" s="38">
        <f t="shared" si="11"/>
        <v>145</v>
      </c>
      <c r="L14" s="38">
        <f t="shared" si="11"/>
        <v>160</v>
      </c>
      <c r="M14" s="38">
        <f t="shared" si="11"/>
        <v>157</v>
      </c>
      <c r="N14" s="102">
        <f t="shared" si="11"/>
        <v>149</v>
      </c>
      <c r="O14" s="103"/>
      <c r="P14" s="38"/>
      <c r="Q14" s="104"/>
      <c r="R14" s="30"/>
    </row>
    <row r="15" spans="1:18" ht="20.100000000000001" customHeight="1" x14ac:dyDescent="0.15">
      <c r="A15" s="120" t="s">
        <v>6</v>
      </c>
      <c r="B15" s="58" t="s">
        <v>18</v>
      </c>
      <c r="C15" s="92">
        <f>C151+C152</f>
        <v>5840</v>
      </c>
      <c r="D15" s="93">
        <f t="shared" ref="D15:N15" si="12">D151+D152</f>
        <v>6431</v>
      </c>
      <c r="E15" s="93">
        <f t="shared" si="12"/>
        <v>8564</v>
      </c>
      <c r="F15" s="93">
        <f t="shared" si="12"/>
        <v>9959</v>
      </c>
      <c r="G15" s="93">
        <f>G151+G152</f>
        <v>4946</v>
      </c>
      <c r="H15" s="93">
        <f t="shared" si="12"/>
        <v>11770</v>
      </c>
      <c r="I15" s="93">
        <f t="shared" si="12"/>
        <v>7333</v>
      </c>
      <c r="J15" s="93">
        <f t="shared" si="12"/>
        <v>6727</v>
      </c>
      <c r="K15" s="93">
        <f t="shared" si="12"/>
        <v>8357</v>
      </c>
      <c r="L15" s="93">
        <f t="shared" si="12"/>
        <v>10610</v>
      </c>
      <c r="M15" s="93">
        <f t="shared" si="12"/>
        <v>11569</v>
      </c>
      <c r="N15" s="94">
        <f t="shared" si="12"/>
        <v>7564</v>
      </c>
      <c r="O15" s="95">
        <f>SUM(C15:N15)</f>
        <v>99670</v>
      </c>
      <c r="P15" s="93">
        <v>85</v>
      </c>
      <c r="Q15" s="96">
        <v>100</v>
      </c>
      <c r="R15" s="30"/>
    </row>
    <row r="16" spans="1:18" ht="20.100000000000001" customHeight="1" x14ac:dyDescent="0.15">
      <c r="A16" s="120"/>
      <c r="B16" s="100" t="s">
        <v>81</v>
      </c>
      <c r="C16" s="101">
        <f>C78</f>
        <v>47</v>
      </c>
      <c r="D16" s="38">
        <f t="shared" ref="D16:N16" si="13">D78</f>
        <v>56</v>
      </c>
      <c r="E16" s="38">
        <f t="shared" si="13"/>
        <v>76</v>
      </c>
      <c r="F16" s="38">
        <f t="shared" si="13"/>
        <v>82</v>
      </c>
      <c r="G16" s="38">
        <f t="shared" si="13"/>
        <v>82</v>
      </c>
      <c r="H16" s="38">
        <f t="shared" si="13"/>
        <v>85</v>
      </c>
      <c r="I16" s="38">
        <f t="shared" si="13"/>
        <v>65</v>
      </c>
      <c r="J16" s="38">
        <f t="shared" si="13"/>
        <v>56</v>
      </c>
      <c r="K16" s="38">
        <f t="shared" si="13"/>
        <v>77</v>
      </c>
      <c r="L16" s="38">
        <f t="shared" si="13"/>
        <v>85</v>
      </c>
      <c r="M16" s="38">
        <f t="shared" si="13"/>
        <v>85</v>
      </c>
      <c r="N16" s="102">
        <f t="shared" si="13"/>
        <v>79</v>
      </c>
      <c r="O16" s="103"/>
      <c r="P16" s="38"/>
      <c r="Q16" s="104"/>
      <c r="R16" s="30"/>
    </row>
    <row r="17" spans="1:18" ht="20.100000000000001" customHeight="1" x14ac:dyDescent="0.15">
      <c r="A17" s="120" t="s">
        <v>7</v>
      </c>
      <c r="B17" s="58" t="s">
        <v>18</v>
      </c>
      <c r="C17" s="92">
        <v>6949</v>
      </c>
      <c r="D17" s="93">
        <v>8517</v>
      </c>
      <c r="E17" s="93">
        <v>13550</v>
      </c>
      <c r="F17" s="93">
        <v>13889</v>
      </c>
      <c r="G17" s="93">
        <v>10577</v>
      </c>
      <c r="H17" s="93">
        <v>17126</v>
      </c>
      <c r="I17" s="93">
        <v>9089</v>
      </c>
      <c r="J17" s="93">
        <v>10081</v>
      </c>
      <c r="K17" s="93">
        <v>12449</v>
      </c>
      <c r="L17" s="93">
        <v>15292</v>
      </c>
      <c r="M17" s="93">
        <v>14228</v>
      </c>
      <c r="N17" s="94">
        <v>12247</v>
      </c>
      <c r="O17" s="95">
        <f>SUM(C17:N17)</f>
        <v>143994</v>
      </c>
      <c r="P17" s="93">
        <v>106</v>
      </c>
      <c r="Q17" s="96">
        <v>100</v>
      </c>
      <c r="R17" s="30"/>
    </row>
    <row r="18" spans="1:18" ht="20.100000000000001" customHeight="1" x14ac:dyDescent="0.15">
      <c r="A18" s="120"/>
      <c r="B18" s="100" t="s">
        <v>81</v>
      </c>
      <c r="C18" s="101">
        <f>C81</f>
        <v>46</v>
      </c>
      <c r="D18" s="38">
        <f t="shared" ref="D18:N18" si="14">D81</f>
        <v>72</v>
      </c>
      <c r="E18" s="38">
        <f>E81</f>
        <v>90</v>
      </c>
      <c r="F18" s="38">
        <f t="shared" si="14"/>
        <v>101</v>
      </c>
      <c r="G18" s="38">
        <f t="shared" si="14"/>
        <v>101</v>
      </c>
      <c r="H18" s="38">
        <f t="shared" si="14"/>
        <v>106</v>
      </c>
      <c r="I18" s="38">
        <f t="shared" si="14"/>
        <v>94</v>
      </c>
      <c r="J18" s="38">
        <f t="shared" si="14"/>
        <v>71</v>
      </c>
      <c r="K18" s="38">
        <f t="shared" si="14"/>
        <v>92</v>
      </c>
      <c r="L18" s="38">
        <f t="shared" si="14"/>
        <v>100</v>
      </c>
      <c r="M18" s="38">
        <f t="shared" si="14"/>
        <v>102</v>
      </c>
      <c r="N18" s="102">
        <f t="shared" si="14"/>
        <v>95</v>
      </c>
      <c r="O18" s="103"/>
      <c r="P18" s="38"/>
      <c r="Q18" s="104"/>
      <c r="R18" s="30"/>
    </row>
    <row r="19" spans="1:18" ht="20.100000000000001" customHeight="1" x14ac:dyDescent="0.15">
      <c r="A19" s="129" t="s">
        <v>8</v>
      </c>
      <c r="B19" s="58" t="s">
        <v>18</v>
      </c>
      <c r="C19" s="92">
        <f>C155+C156</f>
        <v>21389</v>
      </c>
      <c r="D19" s="93">
        <f t="shared" ref="D19:N19" si="15">D155+D156</f>
        <v>32842</v>
      </c>
      <c r="E19" s="93">
        <f t="shared" si="15"/>
        <v>38135</v>
      </c>
      <c r="F19" s="93">
        <f t="shared" si="15"/>
        <v>46426</v>
      </c>
      <c r="G19" s="93">
        <f t="shared" si="15"/>
        <v>36062</v>
      </c>
      <c r="H19" s="93">
        <f t="shared" si="15"/>
        <v>46243</v>
      </c>
      <c r="I19" s="93">
        <f t="shared" si="15"/>
        <v>29288</v>
      </c>
      <c r="J19" s="93">
        <f t="shared" si="15"/>
        <v>22011</v>
      </c>
      <c r="K19" s="93">
        <f t="shared" si="15"/>
        <v>29669</v>
      </c>
      <c r="L19" s="93">
        <f t="shared" si="15"/>
        <v>34567</v>
      </c>
      <c r="M19" s="93">
        <f t="shared" si="15"/>
        <v>31901</v>
      </c>
      <c r="N19" s="94">
        <f t="shared" si="15"/>
        <v>25640</v>
      </c>
      <c r="O19" s="95">
        <f>SUM(C19:N19)</f>
        <v>394173</v>
      </c>
      <c r="P19" s="93">
        <v>191</v>
      </c>
      <c r="Q19" s="96">
        <v>100</v>
      </c>
      <c r="R19" s="30"/>
    </row>
    <row r="20" spans="1:18" ht="20.100000000000001" customHeight="1" x14ac:dyDescent="0.15">
      <c r="A20" s="130"/>
      <c r="B20" s="100" t="s">
        <v>81</v>
      </c>
      <c r="C20" s="101">
        <f>C84</f>
        <v>84</v>
      </c>
      <c r="D20" s="38">
        <f t="shared" ref="D20:N20" si="16">D84</f>
        <v>100</v>
      </c>
      <c r="E20" s="38">
        <f t="shared" si="16"/>
        <v>155</v>
      </c>
      <c r="F20" s="38">
        <f t="shared" si="16"/>
        <v>163</v>
      </c>
      <c r="G20" s="38">
        <f t="shared" si="16"/>
        <v>191</v>
      </c>
      <c r="H20" s="38">
        <f t="shared" si="16"/>
        <v>186</v>
      </c>
      <c r="I20" s="38">
        <f t="shared" si="16"/>
        <v>128</v>
      </c>
      <c r="J20" s="38">
        <f t="shared" si="16"/>
        <v>114</v>
      </c>
      <c r="K20" s="38">
        <f t="shared" si="16"/>
        <v>154</v>
      </c>
      <c r="L20" s="38">
        <f t="shared" si="16"/>
        <v>158</v>
      </c>
      <c r="M20" s="38">
        <f t="shared" si="16"/>
        <v>161</v>
      </c>
      <c r="N20" s="102">
        <f t="shared" si="16"/>
        <v>154</v>
      </c>
      <c r="O20" s="103"/>
      <c r="P20" s="38"/>
      <c r="Q20" s="104"/>
      <c r="R20" s="30"/>
    </row>
    <row r="21" spans="1:18" ht="20.100000000000001" customHeight="1" x14ac:dyDescent="0.15">
      <c r="A21" s="129" t="s">
        <v>9</v>
      </c>
      <c r="B21" s="58" t="s">
        <v>18</v>
      </c>
      <c r="C21" s="92">
        <f>C157+C158</f>
        <v>10803</v>
      </c>
      <c r="D21" s="93">
        <f t="shared" ref="D21:N21" si="17">D157+D158</f>
        <v>12226</v>
      </c>
      <c r="E21" s="93">
        <f t="shared" si="17"/>
        <v>19024</v>
      </c>
      <c r="F21" s="93">
        <f t="shared" si="17"/>
        <v>25526</v>
      </c>
      <c r="G21" s="93">
        <f t="shared" si="17"/>
        <v>11078</v>
      </c>
      <c r="H21" s="93">
        <f t="shared" si="17"/>
        <v>22125</v>
      </c>
      <c r="I21" s="93">
        <f t="shared" si="17"/>
        <v>13852</v>
      </c>
      <c r="J21" s="93">
        <f t="shared" si="17"/>
        <v>12700</v>
      </c>
      <c r="K21" s="93">
        <f t="shared" si="17"/>
        <v>15149</v>
      </c>
      <c r="L21" s="93">
        <f t="shared" si="17"/>
        <v>18362</v>
      </c>
      <c r="M21" s="93">
        <f t="shared" si="17"/>
        <v>18640</v>
      </c>
      <c r="N21" s="94">
        <f t="shared" si="17"/>
        <v>13588</v>
      </c>
      <c r="O21" s="95">
        <f>SUM(C21:N21)</f>
        <v>193073</v>
      </c>
      <c r="P21" s="93">
        <v>158</v>
      </c>
      <c r="Q21" s="96">
        <v>100</v>
      </c>
      <c r="R21" s="30"/>
    </row>
    <row r="22" spans="1:18" ht="20.100000000000001" customHeight="1" x14ac:dyDescent="0.15">
      <c r="A22" s="130"/>
      <c r="B22" s="100" t="s">
        <v>81</v>
      </c>
      <c r="C22" s="101">
        <f>C87</f>
        <v>65</v>
      </c>
      <c r="D22" s="38">
        <f t="shared" ref="D22:N22" si="18">D87</f>
        <v>83</v>
      </c>
      <c r="E22" s="38">
        <f t="shared" si="18"/>
        <v>113</v>
      </c>
      <c r="F22" s="38">
        <f t="shared" si="18"/>
        <v>152</v>
      </c>
      <c r="G22" s="38">
        <f t="shared" si="18"/>
        <v>158</v>
      </c>
      <c r="H22" s="38">
        <f t="shared" si="18"/>
        <v>152</v>
      </c>
      <c r="I22" s="38">
        <f t="shared" si="18"/>
        <v>104</v>
      </c>
      <c r="J22" s="38">
        <f t="shared" si="18"/>
        <v>70</v>
      </c>
      <c r="K22" s="38">
        <f t="shared" si="18"/>
        <v>122</v>
      </c>
      <c r="L22" s="38">
        <f t="shared" si="18"/>
        <v>136</v>
      </c>
      <c r="M22" s="38">
        <f t="shared" si="18"/>
        <v>133</v>
      </c>
      <c r="N22" s="102">
        <f t="shared" si="18"/>
        <v>113</v>
      </c>
      <c r="O22" s="103"/>
      <c r="P22" s="38"/>
      <c r="Q22" s="104"/>
      <c r="R22" s="30"/>
    </row>
    <row r="23" spans="1:18" ht="20.100000000000001" customHeight="1" x14ac:dyDescent="0.15">
      <c r="A23" s="129" t="s">
        <v>10</v>
      </c>
      <c r="B23" s="58" t="s">
        <v>18</v>
      </c>
      <c r="C23" s="92">
        <f>C159+C160</f>
        <v>14845</v>
      </c>
      <c r="D23" s="93">
        <f t="shared" ref="D23:N23" si="19">D159+D160</f>
        <v>17306</v>
      </c>
      <c r="E23" s="93">
        <f t="shared" si="19"/>
        <v>26161</v>
      </c>
      <c r="F23" s="93">
        <f t="shared" si="19"/>
        <v>35683</v>
      </c>
      <c r="G23" s="93">
        <f t="shared" si="19"/>
        <v>18010</v>
      </c>
      <c r="H23" s="93">
        <f t="shared" si="19"/>
        <v>34781</v>
      </c>
      <c r="I23" s="93">
        <f t="shared" si="19"/>
        <v>20085</v>
      </c>
      <c r="J23" s="93">
        <f t="shared" si="19"/>
        <v>18974</v>
      </c>
      <c r="K23" s="93">
        <f t="shared" si="19"/>
        <v>22614</v>
      </c>
      <c r="L23" s="93">
        <f t="shared" si="19"/>
        <v>25315</v>
      </c>
      <c r="M23" s="93">
        <f t="shared" si="19"/>
        <v>25809</v>
      </c>
      <c r="N23" s="94">
        <f t="shared" si="19"/>
        <v>18648</v>
      </c>
      <c r="O23" s="95">
        <f>SUM(C23:N23)</f>
        <v>278231</v>
      </c>
      <c r="P23" s="93">
        <v>248</v>
      </c>
      <c r="Q23" s="96">
        <v>100</v>
      </c>
      <c r="R23" s="30"/>
    </row>
    <row r="24" spans="1:18" ht="20.100000000000001" customHeight="1" x14ac:dyDescent="0.15">
      <c r="A24" s="130"/>
      <c r="B24" s="100" t="s">
        <v>81</v>
      </c>
      <c r="C24" s="101">
        <f>C90</f>
        <v>86</v>
      </c>
      <c r="D24" s="38">
        <f t="shared" ref="D24:N24" si="20">D90</f>
        <v>127</v>
      </c>
      <c r="E24" s="38">
        <f t="shared" si="20"/>
        <v>179</v>
      </c>
      <c r="F24" s="38">
        <f t="shared" si="20"/>
        <v>248</v>
      </c>
      <c r="G24" s="38">
        <f t="shared" si="20"/>
        <v>216</v>
      </c>
      <c r="H24" s="38">
        <f t="shared" si="20"/>
        <v>240</v>
      </c>
      <c r="I24" s="38">
        <f t="shared" si="20"/>
        <v>143</v>
      </c>
      <c r="J24" s="38">
        <f t="shared" si="20"/>
        <v>115</v>
      </c>
      <c r="K24" s="38">
        <f t="shared" si="20"/>
        <v>169</v>
      </c>
      <c r="L24" s="38">
        <f t="shared" si="20"/>
        <v>172</v>
      </c>
      <c r="M24" s="38">
        <f t="shared" si="20"/>
        <v>178</v>
      </c>
      <c r="N24" s="102">
        <f t="shared" si="20"/>
        <v>155</v>
      </c>
      <c r="O24" s="103"/>
      <c r="P24" s="38"/>
      <c r="Q24" s="104"/>
      <c r="R24" s="30"/>
    </row>
    <row r="25" spans="1:18" ht="20.100000000000001" customHeight="1" x14ac:dyDescent="0.15">
      <c r="A25" s="129" t="s">
        <v>38</v>
      </c>
      <c r="B25" s="58" t="s">
        <v>18</v>
      </c>
      <c r="C25" s="92">
        <f>C161+C162</f>
        <v>6835</v>
      </c>
      <c r="D25" s="93">
        <f t="shared" ref="D25:N25" si="21">D161+D162</f>
        <v>7342</v>
      </c>
      <c r="E25" s="93">
        <f t="shared" si="21"/>
        <v>9650</v>
      </c>
      <c r="F25" s="93">
        <f t="shared" si="21"/>
        <v>13927</v>
      </c>
      <c r="G25" s="93">
        <f t="shared" si="21"/>
        <v>12773</v>
      </c>
      <c r="H25" s="93">
        <f t="shared" si="21"/>
        <v>11870</v>
      </c>
      <c r="I25" s="93">
        <f t="shared" si="21"/>
        <v>8288</v>
      </c>
      <c r="J25" s="93">
        <f t="shared" si="21"/>
        <v>7299</v>
      </c>
      <c r="K25" s="93">
        <f t="shared" si="21"/>
        <v>9760</v>
      </c>
      <c r="L25" s="93">
        <f t="shared" si="21"/>
        <v>10714</v>
      </c>
      <c r="M25" s="93">
        <f t="shared" si="21"/>
        <v>10765</v>
      </c>
      <c r="N25" s="94">
        <f t="shared" si="21"/>
        <v>8965</v>
      </c>
      <c r="O25" s="95">
        <f>SUM(C25:N25)</f>
        <v>118188</v>
      </c>
      <c r="P25" s="93">
        <v>56</v>
      </c>
      <c r="Q25" s="96">
        <v>100</v>
      </c>
      <c r="R25" s="30"/>
    </row>
    <row r="26" spans="1:18" ht="20.100000000000001" customHeight="1" x14ac:dyDescent="0.15">
      <c r="A26" s="130"/>
      <c r="B26" s="100" t="s">
        <v>81</v>
      </c>
      <c r="C26" s="101">
        <f>C93</f>
        <v>26</v>
      </c>
      <c r="D26" s="38">
        <f t="shared" ref="D26:N26" si="22">D93</f>
        <v>49</v>
      </c>
      <c r="E26" s="38">
        <f t="shared" si="22"/>
        <v>47</v>
      </c>
      <c r="F26" s="38">
        <f t="shared" si="22"/>
        <v>55</v>
      </c>
      <c r="G26" s="38">
        <f t="shared" si="22"/>
        <v>54</v>
      </c>
      <c r="H26" s="38">
        <f t="shared" si="22"/>
        <v>49</v>
      </c>
      <c r="I26" s="38">
        <f t="shared" si="22"/>
        <v>43</v>
      </c>
      <c r="J26" s="38">
        <f t="shared" si="22"/>
        <v>35</v>
      </c>
      <c r="K26" s="38">
        <f t="shared" si="22"/>
        <v>46</v>
      </c>
      <c r="L26" s="38">
        <f t="shared" si="22"/>
        <v>47</v>
      </c>
      <c r="M26" s="38">
        <f t="shared" si="22"/>
        <v>49</v>
      </c>
      <c r="N26" s="102">
        <f t="shared" si="22"/>
        <v>44</v>
      </c>
      <c r="O26" s="103"/>
      <c r="P26" s="38"/>
      <c r="Q26" s="104"/>
      <c r="R26" s="30"/>
    </row>
    <row r="27" spans="1:18" ht="20.100000000000001" customHeight="1" x14ac:dyDescent="0.15">
      <c r="A27" s="129" t="s">
        <v>40</v>
      </c>
      <c r="B27" s="58" t="s">
        <v>18</v>
      </c>
      <c r="C27" s="92">
        <f>C163+C164</f>
        <v>8620</v>
      </c>
      <c r="D27" s="93">
        <f t="shared" ref="D27:N29" si="23">D163+D164</f>
        <v>8801</v>
      </c>
      <c r="E27" s="93">
        <f t="shared" si="23"/>
        <v>15604</v>
      </c>
      <c r="F27" s="93">
        <f t="shared" si="23"/>
        <v>22664</v>
      </c>
      <c r="G27" s="93">
        <f t="shared" si="23"/>
        <v>22765</v>
      </c>
      <c r="H27" s="93">
        <f t="shared" si="23"/>
        <v>20895</v>
      </c>
      <c r="I27" s="93">
        <f t="shared" si="23"/>
        <v>9665</v>
      </c>
      <c r="J27" s="93">
        <f t="shared" si="23"/>
        <v>8803</v>
      </c>
      <c r="K27" s="93">
        <f t="shared" si="23"/>
        <v>10109</v>
      </c>
      <c r="L27" s="93">
        <f t="shared" si="23"/>
        <v>10742</v>
      </c>
      <c r="M27" s="93">
        <f t="shared" si="23"/>
        <v>10991</v>
      </c>
      <c r="N27" s="94">
        <f t="shared" si="23"/>
        <v>10141</v>
      </c>
      <c r="O27" s="95">
        <f>SUM(C27:N27)</f>
        <v>159800</v>
      </c>
      <c r="P27" s="93">
        <v>129</v>
      </c>
      <c r="Q27" s="96">
        <v>100</v>
      </c>
      <c r="R27" s="30"/>
    </row>
    <row r="28" spans="1:18" ht="20.100000000000001" customHeight="1" x14ac:dyDescent="0.15">
      <c r="A28" s="130"/>
      <c r="B28" s="100" t="s">
        <v>81</v>
      </c>
      <c r="C28" s="101">
        <f>C96</f>
        <v>83</v>
      </c>
      <c r="D28" s="38">
        <f t="shared" ref="D28:N28" si="24">D96</f>
        <v>61</v>
      </c>
      <c r="E28" s="38">
        <f t="shared" si="24"/>
        <v>71</v>
      </c>
      <c r="F28" s="38">
        <f t="shared" si="24"/>
        <v>97</v>
      </c>
      <c r="G28" s="38">
        <f t="shared" si="24"/>
        <v>96</v>
      </c>
      <c r="H28" s="38">
        <f t="shared" si="24"/>
        <v>82</v>
      </c>
      <c r="I28" s="38">
        <f t="shared" si="24"/>
        <v>80</v>
      </c>
      <c r="J28" s="38">
        <f t="shared" si="24"/>
        <v>56</v>
      </c>
      <c r="K28" s="38">
        <f t="shared" si="24"/>
        <v>125</v>
      </c>
      <c r="L28" s="38">
        <f t="shared" si="24"/>
        <v>116</v>
      </c>
      <c r="M28" s="38">
        <f t="shared" si="24"/>
        <v>123</v>
      </c>
      <c r="N28" s="102">
        <f t="shared" si="24"/>
        <v>99</v>
      </c>
      <c r="O28" s="103"/>
      <c r="P28" s="38"/>
      <c r="Q28" s="104"/>
      <c r="R28" s="30"/>
    </row>
    <row r="29" spans="1:18" ht="20.100000000000001" customHeight="1" x14ac:dyDescent="0.15">
      <c r="A29" s="129" t="s">
        <v>11</v>
      </c>
      <c r="B29" s="58" t="s">
        <v>18</v>
      </c>
      <c r="C29" s="92">
        <f>C165+C166</f>
        <v>15285</v>
      </c>
      <c r="D29" s="93">
        <f>D165+D166</f>
        <v>19482</v>
      </c>
      <c r="E29" s="93">
        <f>E165+E166</f>
        <v>31874</v>
      </c>
      <c r="F29" s="93">
        <f t="shared" si="23"/>
        <v>34449</v>
      </c>
      <c r="G29" s="93">
        <f t="shared" si="23"/>
        <v>16618</v>
      </c>
      <c r="H29" s="93">
        <f t="shared" si="23"/>
        <v>36327</v>
      </c>
      <c r="I29" s="93">
        <f t="shared" si="23"/>
        <v>21049</v>
      </c>
      <c r="J29" s="93">
        <f t="shared" si="23"/>
        <v>19389</v>
      </c>
      <c r="K29" s="93">
        <f t="shared" si="23"/>
        <v>25382</v>
      </c>
      <c r="L29" s="93">
        <f t="shared" si="23"/>
        <v>32665</v>
      </c>
      <c r="M29" s="93">
        <f t="shared" si="23"/>
        <v>34207</v>
      </c>
      <c r="N29" s="94">
        <f t="shared" si="23"/>
        <v>24107</v>
      </c>
      <c r="O29" s="95">
        <f>SUM(C29:N29)</f>
        <v>310834</v>
      </c>
      <c r="P29" s="93">
        <v>251</v>
      </c>
      <c r="Q29" s="96">
        <v>100</v>
      </c>
      <c r="R29" s="30"/>
    </row>
    <row r="30" spans="1:18" ht="20.100000000000001" customHeight="1" x14ac:dyDescent="0.15">
      <c r="A30" s="130"/>
      <c r="B30" s="100" t="s">
        <v>81</v>
      </c>
      <c r="C30" s="101">
        <f>C99</f>
        <v>98</v>
      </c>
      <c r="D30" s="38">
        <f t="shared" ref="D30:N30" si="25">D99</f>
        <v>139</v>
      </c>
      <c r="E30" s="38">
        <f t="shared" si="25"/>
        <v>218</v>
      </c>
      <c r="F30" s="38">
        <f t="shared" si="25"/>
        <v>246</v>
      </c>
      <c r="G30" s="38">
        <f t="shared" si="25"/>
        <v>241</v>
      </c>
      <c r="H30" s="38">
        <f t="shared" si="25"/>
        <v>251</v>
      </c>
      <c r="I30" s="38">
        <f t="shared" si="25"/>
        <v>185</v>
      </c>
      <c r="J30" s="38">
        <f t="shared" si="25"/>
        <v>192</v>
      </c>
      <c r="K30" s="38">
        <f t="shared" si="25"/>
        <v>224</v>
      </c>
      <c r="L30" s="38">
        <f t="shared" si="25"/>
        <v>236</v>
      </c>
      <c r="M30" s="38">
        <f t="shared" si="25"/>
        <v>241</v>
      </c>
      <c r="N30" s="102">
        <f t="shared" si="25"/>
        <v>205</v>
      </c>
      <c r="O30" s="103"/>
      <c r="P30" s="38"/>
      <c r="Q30" s="104"/>
      <c r="R30" s="30"/>
    </row>
    <row r="31" spans="1:18" ht="20.100000000000001" customHeight="1" x14ac:dyDescent="0.15">
      <c r="A31" s="120" t="s">
        <v>16</v>
      </c>
      <c r="B31" s="58" t="s">
        <v>18</v>
      </c>
      <c r="C31" s="92">
        <f>C167+C168</f>
        <v>3058</v>
      </c>
      <c r="D31" s="93">
        <f t="shared" ref="D31:N31" si="26">D167+D168</f>
        <v>3476</v>
      </c>
      <c r="E31" s="93">
        <f t="shared" si="26"/>
        <v>5488</v>
      </c>
      <c r="F31" s="93">
        <f t="shared" si="26"/>
        <v>10027</v>
      </c>
      <c r="G31" s="93">
        <f t="shared" si="26"/>
        <v>11207</v>
      </c>
      <c r="H31" s="93">
        <f t="shared" si="26"/>
        <v>8662</v>
      </c>
      <c r="I31" s="93">
        <f t="shared" si="26"/>
        <v>4110</v>
      </c>
      <c r="J31" s="93">
        <f t="shared" si="26"/>
        <v>3862</v>
      </c>
      <c r="K31" s="93">
        <f t="shared" si="26"/>
        <v>7757</v>
      </c>
      <c r="L31" s="93">
        <f t="shared" si="26"/>
        <v>9011</v>
      </c>
      <c r="M31" s="93">
        <f t="shared" si="26"/>
        <v>9761</v>
      </c>
      <c r="N31" s="94">
        <f t="shared" si="26"/>
        <v>6132</v>
      </c>
      <c r="O31" s="95">
        <f>SUM(C31:N31)</f>
        <v>82551</v>
      </c>
      <c r="P31" s="93">
        <v>74</v>
      </c>
      <c r="Q31" s="96">
        <v>100</v>
      </c>
      <c r="R31" s="30"/>
    </row>
    <row r="32" spans="1:18" ht="20.100000000000001" customHeight="1" x14ac:dyDescent="0.15">
      <c r="A32" s="120"/>
      <c r="B32" s="100" t="s">
        <v>81</v>
      </c>
      <c r="C32" s="101">
        <f>C102</f>
        <v>20</v>
      </c>
      <c r="D32" s="38">
        <f t="shared" ref="D32:N32" si="27">D102</f>
        <v>31</v>
      </c>
      <c r="E32" s="38">
        <f t="shared" si="27"/>
        <v>38</v>
      </c>
      <c r="F32" s="38">
        <f t="shared" si="27"/>
        <v>68</v>
      </c>
      <c r="G32" s="38">
        <f t="shared" si="27"/>
        <v>58</v>
      </c>
      <c r="H32" s="38">
        <f t="shared" si="27"/>
        <v>56</v>
      </c>
      <c r="I32" s="38">
        <f t="shared" si="27"/>
        <v>26</v>
      </c>
      <c r="J32" s="38">
        <f t="shared" si="27"/>
        <v>41</v>
      </c>
      <c r="K32" s="38">
        <f t="shared" si="27"/>
        <v>55</v>
      </c>
      <c r="L32" s="38">
        <f t="shared" si="27"/>
        <v>64</v>
      </c>
      <c r="M32" s="38">
        <f t="shared" si="27"/>
        <v>67</v>
      </c>
      <c r="N32" s="102">
        <f t="shared" si="27"/>
        <v>55</v>
      </c>
      <c r="O32" s="103"/>
      <c r="P32" s="38"/>
      <c r="Q32" s="104"/>
      <c r="R32" s="30"/>
    </row>
    <row r="33" spans="1:18" ht="20.100000000000001" customHeight="1" x14ac:dyDescent="0.15">
      <c r="A33" s="120" t="s">
        <v>41</v>
      </c>
      <c r="B33" s="58" t="s">
        <v>18</v>
      </c>
      <c r="C33" s="92">
        <f>C169+C170</f>
        <v>2125</v>
      </c>
      <c r="D33" s="93">
        <f t="shared" ref="D33:N33" si="28">D169+D170</f>
        <v>2273</v>
      </c>
      <c r="E33" s="93">
        <f t="shared" si="28"/>
        <v>2861</v>
      </c>
      <c r="F33" s="93">
        <f t="shared" si="28"/>
        <v>4204</v>
      </c>
      <c r="G33" s="93">
        <f t="shared" si="28"/>
        <v>5182</v>
      </c>
      <c r="H33" s="93">
        <f t="shared" si="28"/>
        <v>4249</v>
      </c>
      <c r="I33" s="93">
        <f t="shared" si="28"/>
        <v>2443</v>
      </c>
      <c r="J33" s="93">
        <f t="shared" si="28"/>
        <v>2498</v>
      </c>
      <c r="K33" s="93">
        <f t="shared" si="28"/>
        <v>4311</v>
      </c>
      <c r="L33" s="93">
        <f t="shared" si="28"/>
        <v>5515</v>
      </c>
      <c r="M33" s="93">
        <f t="shared" si="28"/>
        <v>4738</v>
      </c>
      <c r="N33" s="94">
        <f t="shared" si="28"/>
        <v>3367</v>
      </c>
      <c r="O33" s="95">
        <f>SUM(C33:N33)</f>
        <v>43766</v>
      </c>
      <c r="P33" s="93">
        <v>60</v>
      </c>
      <c r="Q33" s="96">
        <v>100</v>
      </c>
      <c r="R33" s="30"/>
    </row>
    <row r="34" spans="1:18" ht="20.100000000000001" customHeight="1" x14ac:dyDescent="0.15">
      <c r="A34" s="120"/>
      <c r="B34" s="100" t="s">
        <v>81</v>
      </c>
      <c r="C34" s="101">
        <f>C105</f>
        <v>20</v>
      </c>
      <c r="D34" s="38">
        <f t="shared" ref="D34:N34" si="29">D105</f>
        <v>16</v>
      </c>
      <c r="E34" s="38">
        <f t="shared" si="29"/>
        <v>41</v>
      </c>
      <c r="F34" s="38">
        <f t="shared" si="29"/>
        <v>43</v>
      </c>
      <c r="G34" s="38">
        <f t="shared" si="29"/>
        <v>53</v>
      </c>
      <c r="H34" s="38">
        <f t="shared" si="29"/>
        <v>50</v>
      </c>
      <c r="I34" s="38">
        <f t="shared" si="29"/>
        <v>27</v>
      </c>
      <c r="J34" s="38">
        <f t="shared" si="29"/>
        <v>21</v>
      </c>
      <c r="K34" s="38">
        <f t="shared" si="29"/>
        <v>39</v>
      </c>
      <c r="L34" s="38">
        <f t="shared" si="29"/>
        <v>53</v>
      </c>
      <c r="M34" s="38">
        <f t="shared" si="29"/>
        <v>60</v>
      </c>
      <c r="N34" s="102">
        <f t="shared" si="29"/>
        <v>32</v>
      </c>
      <c r="O34" s="103"/>
      <c r="P34" s="38"/>
      <c r="Q34" s="104"/>
      <c r="R34" s="30"/>
    </row>
    <row r="35" spans="1:18" s="25" customFormat="1" ht="20.100000000000001" customHeight="1" x14ac:dyDescent="0.15">
      <c r="A35" s="120" t="s">
        <v>44</v>
      </c>
      <c r="B35" s="58" t="s">
        <v>18</v>
      </c>
      <c r="C35" s="92">
        <f>C171+C172</f>
        <v>4627</v>
      </c>
      <c r="D35" s="93">
        <f t="shared" ref="D35:N35" si="30">D171+D172</f>
        <v>4381</v>
      </c>
      <c r="E35" s="93">
        <f t="shared" si="30"/>
        <v>5350</v>
      </c>
      <c r="F35" s="93">
        <f t="shared" si="30"/>
        <v>8601</v>
      </c>
      <c r="G35" s="93">
        <f t="shared" si="30"/>
        <v>9659</v>
      </c>
      <c r="H35" s="93">
        <f t="shared" si="30"/>
        <v>7865</v>
      </c>
      <c r="I35" s="93">
        <f t="shared" si="30"/>
        <v>4268</v>
      </c>
      <c r="J35" s="93">
        <f t="shared" si="30"/>
        <v>6035</v>
      </c>
      <c r="K35" s="93">
        <f t="shared" si="30"/>
        <v>9081</v>
      </c>
      <c r="L35" s="93">
        <f t="shared" si="30"/>
        <v>10698</v>
      </c>
      <c r="M35" s="93">
        <f t="shared" si="30"/>
        <v>9596</v>
      </c>
      <c r="N35" s="94">
        <f t="shared" si="30"/>
        <v>7987</v>
      </c>
      <c r="O35" s="95">
        <f>SUM(C35:N35)</f>
        <v>88148</v>
      </c>
      <c r="P35" s="93">
        <v>77</v>
      </c>
      <c r="Q35" s="96">
        <v>100</v>
      </c>
      <c r="R35" s="31"/>
    </row>
    <row r="36" spans="1:18" s="25" customFormat="1" ht="20.100000000000001" customHeight="1" x14ac:dyDescent="0.15">
      <c r="A36" s="120"/>
      <c r="B36" s="100" t="s">
        <v>81</v>
      </c>
      <c r="C36" s="101">
        <f>C108</f>
        <v>43</v>
      </c>
      <c r="D36" s="38">
        <f t="shared" ref="D36:N36" si="31">D108</f>
        <v>48</v>
      </c>
      <c r="E36" s="38">
        <f t="shared" si="31"/>
        <v>52</v>
      </c>
      <c r="F36" s="38">
        <f t="shared" si="31"/>
        <v>74</v>
      </c>
      <c r="G36" s="38">
        <f t="shared" si="31"/>
        <v>77</v>
      </c>
      <c r="H36" s="38">
        <f t="shared" si="31"/>
        <v>70</v>
      </c>
      <c r="I36" s="38">
        <f t="shared" si="31"/>
        <v>44</v>
      </c>
      <c r="J36" s="38">
        <f t="shared" si="31"/>
        <v>52</v>
      </c>
      <c r="K36" s="38">
        <f t="shared" si="31"/>
        <v>72</v>
      </c>
      <c r="L36" s="38">
        <f t="shared" si="31"/>
        <v>75</v>
      </c>
      <c r="M36" s="38">
        <f t="shared" si="31"/>
        <v>72</v>
      </c>
      <c r="N36" s="102">
        <f t="shared" si="31"/>
        <v>67</v>
      </c>
      <c r="O36" s="103"/>
      <c r="P36" s="38"/>
      <c r="Q36" s="104"/>
      <c r="R36" s="31"/>
    </row>
    <row r="37" spans="1:18" ht="20.100000000000001" customHeight="1" x14ac:dyDescent="0.15">
      <c r="A37" s="120" t="s">
        <v>45</v>
      </c>
      <c r="B37" s="58" t="s">
        <v>18</v>
      </c>
      <c r="C37" s="92">
        <f>C173+C174</f>
        <v>10116</v>
      </c>
      <c r="D37" s="93">
        <f t="shared" ref="D37:N37" si="32">D173+D174</f>
        <v>10204</v>
      </c>
      <c r="E37" s="93">
        <f t="shared" si="32"/>
        <v>11666</v>
      </c>
      <c r="F37" s="93">
        <f t="shared" si="32"/>
        <v>18025</v>
      </c>
      <c r="G37" s="93">
        <f t="shared" si="32"/>
        <v>19838</v>
      </c>
      <c r="H37" s="93">
        <f t="shared" si="32"/>
        <v>16637</v>
      </c>
      <c r="I37" s="93">
        <f t="shared" si="32"/>
        <v>11111</v>
      </c>
      <c r="J37" s="93">
        <f t="shared" si="32"/>
        <v>11728</v>
      </c>
      <c r="K37" s="93">
        <f t="shared" si="32"/>
        <v>15427</v>
      </c>
      <c r="L37" s="93">
        <f t="shared" si="32"/>
        <v>17442</v>
      </c>
      <c r="M37" s="93">
        <f t="shared" si="32"/>
        <v>19399</v>
      </c>
      <c r="N37" s="94">
        <f t="shared" si="32"/>
        <v>15478</v>
      </c>
      <c r="O37" s="95">
        <f>SUM(C37:N37)</f>
        <v>177071</v>
      </c>
      <c r="P37" s="93">
        <v>120</v>
      </c>
      <c r="Q37" s="96">
        <v>100</v>
      </c>
      <c r="R37" s="30"/>
    </row>
    <row r="38" spans="1:18" ht="20.100000000000001" customHeight="1" x14ac:dyDescent="0.15">
      <c r="A38" s="120"/>
      <c r="B38" s="100" t="s">
        <v>81</v>
      </c>
      <c r="C38" s="101">
        <f>C111</f>
        <v>43</v>
      </c>
      <c r="D38" s="38">
        <f t="shared" ref="D38:N38" si="33">D111</f>
        <v>33</v>
      </c>
      <c r="E38" s="38">
        <f t="shared" si="33"/>
        <v>61</v>
      </c>
      <c r="F38" s="38">
        <f t="shared" si="33"/>
        <v>97</v>
      </c>
      <c r="G38" s="38">
        <f t="shared" si="33"/>
        <v>120</v>
      </c>
      <c r="H38" s="38">
        <f t="shared" si="33"/>
        <v>83</v>
      </c>
      <c r="I38" s="38">
        <f t="shared" si="33"/>
        <v>49</v>
      </c>
      <c r="J38" s="38">
        <f t="shared" si="33"/>
        <v>58</v>
      </c>
      <c r="K38" s="38">
        <f t="shared" si="33"/>
        <v>80</v>
      </c>
      <c r="L38" s="38">
        <f t="shared" si="33"/>
        <v>83</v>
      </c>
      <c r="M38" s="38">
        <f t="shared" si="33"/>
        <v>97</v>
      </c>
      <c r="N38" s="102">
        <f t="shared" si="33"/>
        <v>91</v>
      </c>
      <c r="O38" s="103"/>
      <c r="P38" s="38"/>
      <c r="Q38" s="104"/>
      <c r="R38" s="30"/>
    </row>
    <row r="39" spans="1:18" ht="20.100000000000001" customHeight="1" x14ac:dyDescent="0.15">
      <c r="A39" s="120" t="s">
        <v>46</v>
      </c>
      <c r="B39" s="58" t="s">
        <v>18</v>
      </c>
      <c r="C39" s="92">
        <f>C175+C176</f>
        <v>21744</v>
      </c>
      <c r="D39" s="93">
        <f t="shared" ref="D39:N39" si="34">D175+D176</f>
        <v>29851</v>
      </c>
      <c r="E39" s="93">
        <f t="shared" si="34"/>
        <v>46294</v>
      </c>
      <c r="F39" s="93">
        <f t="shared" si="34"/>
        <v>65192</v>
      </c>
      <c r="G39" s="93">
        <f t="shared" si="34"/>
        <v>68958</v>
      </c>
      <c r="H39" s="93">
        <f t="shared" si="34"/>
        <v>61373</v>
      </c>
      <c r="I39" s="93">
        <f t="shared" si="34"/>
        <v>49225</v>
      </c>
      <c r="J39" s="93">
        <f t="shared" si="34"/>
        <v>31288</v>
      </c>
      <c r="K39" s="93">
        <f t="shared" si="34"/>
        <v>46622</v>
      </c>
      <c r="L39" s="93">
        <f t="shared" si="34"/>
        <v>46560</v>
      </c>
      <c r="M39" s="93">
        <f t="shared" si="34"/>
        <v>51247</v>
      </c>
      <c r="N39" s="94">
        <f t="shared" si="34"/>
        <v>43524</v>
      </c>
      <c r="O39" s="95">
        <f>SUM(C39:N39)</f>
        <v>561878</v>
      </c>
      <c r="P39" s="93">
        <v>409</v>
      </c>
      <c r="Q39" s="96">
        <v>100</v>
      </c>
      <c r="R39" s="30"/>
    </row>
    <row r="40" spans="1:18" ht="20.100000000000001" customHeight="1" x14ac:dyDescent="0.15">
      <c r="A40" s="120"/>
      <c r="B40" s="100" t="s">
        <v>81</v>
      </c>
      <c r="C40" s="101">
        <f>C114</f>
        <v>175</v>
      </c>
      <c r="D40" s="38">
        <f t="shared" ref="D40:N40" si="35">D114</f>
        <v>238</v>
      </c>
      <c r="E40" s="38">
        <f t="shared" si="35"/>
        <v>241</v>
      </c>
      <c r="F40" s="38">
        <f t="shared" si="35"/>
        <v>313</v>
      </c>
      <c r="G40" s="38">
        <f t="shared" si="35"/>
        <v>331</v>
      </c>
      <c r="H40" s="38">
        <f t="shared" si="35"/>
        <v>270</v>
      </c>
      <c r="I40" s="38">
        <f t="shared" si="35"/>
        <v>263</v>
      </c>
      <c r="J40" s="38">
        <f t="shared" si="35"/>
        <v>257</v>
      </c>
      <c r="K40" s="38">
        <f t="shared" si="35"/>
        <v>264</v>
      </c>
      <c r="L40" s="38">
        <f t="shared" si="35"/>
        <v>274</v>
      </c>
      <c r="M40" s="38">
        <f t="shared" si="35"/>
        <v>283</v>
      </c>
      <c r="N40" s="102">
        <f t="shared" si="35"/>
        <v>259</v>
      </c>
      <c r="O40" s="103"/>
      <c r="P40" s="38"/>
      <c r="Q40" s="104"/>
      <c r="R40" s="30"/>
    </row>
    <row r="41" spans="1:18" ht="20.100000000000001" customHeight="1" x14ac:dyDescent="0.15">
      <c r="A41" s="120" t="s">
        <v>47</v>
      </c>
      <c r="B41" s="58" t="s">
        <v>18</v>
      </c>
      <c r="C41" s="92">
        <f>C177+C178</f>
        <v>47418</v>
      </c>
      <c r="D41" s="93">
        <f t="shared" ref="D41:N41" si="36">D177+D178</f>
        <v>44554</v>
      </c>
      <c r="E41" s="93">
        <f t="shared" si="36"/>
        <v>41660</v>
      </c>
      <c r="F41" s="93">
        <f t="shared" si="36"/>
        <v>48060</v>
      </c>
      <c r="G41" s="93">
        <f t="shared" si="36"/>
        <v>46705</v>
      </c>
      <c r="H41" s="93">
        <f t="shared" si="36"/>
        <v>41693</v>
      </c>
      <c r="I41" s="93">
        <f t="shared" si="36"/>
        <v>39818</v>
      </c>
      <c r="J41" s="93">
        <f t="shared" si="36"/>
        <v>52922</v>
      </c>
      <c r="K41" s="93">
        <f t="shared" si="36"/>
        <v>79079</v>
      </c>
      <c r="L41" s="93">
        <f t="shared" si="36"/>
        <v>66995</v>
      </c>
      <c r="M41" s="93">
        <f t="shared" si="36"/>
        <v>82423</v>
      </c>
      <c r="N41" s="94">
        <f t="shared" si="36"/>
        <v>75038</v>
      </c>
      <c r="O41" s="95">
        <f>SUM(C41:N41)</f>
        <v>666365</v>
      </c>
      <c r="P41" s="93">
        <v>218</v>
      </c>
      <c r="Q41" s="96">
        <v>100</v>
      </c>
      <c r="R41" s="30"/>
    </row>
    <row r="42" spans="1:18" ht="20.100000000000001" customHeight="1" x14ac:dyDescent="0.15">
      <c r="A42" s="120"/>
      <c r="B42" s="100" t="s">
        <v>81</v>
      </c>
      <c r="C42" s="101">
        <f>C117</f>
        <v>161</v>
      </c>
      <c r="D42" s="38">
        <f t="shared" ref="D42:N42" si="37">D117</f>
        <v>121</v>
      </c>
      <c r="E42" s="38">
        <f t="shared" si="37"/>
        <v>126</v>
      </c>
      <c r="F42" s="38">
        <f t="shared" si="37"/>
        <v>141</v>
      </c>
      <c r="G42" s="38">
        <f t="shared" si="37"/>
        <v>136</v>
      </c>
      <c r="H42" s="38">
        <f t="shared" si="37"/>
        <v>125</v>
      </c>
      <c r="I42" s="38">
        <f t="shared" si="37"/>
        <v>113</v>
      </c>
      <c r="J42" s="38">
        <f t="shared" si="37"/>
        <v>173</v>
      </c>
      <c r="K42" s="38">
        <f t="shared" si="37"/>
        <v>194</v>
      </c>
      <c r="L42" s="38">
        <f t="shared" si="37"/>
        <v>185</v>
      </c>
      <c r="M42" s="38">
        <f t="shared" si="37"/>
        <v>193</v>
      </c>
      <c r="N42" s="102">
        <f t="shared" si="37"/>
        <v>181</v>
      </c>
      <c r="O42" s="103"/>
      <c r="P42" s="38"/>
      <c r="Q42" s="104"/>
      <c r="R42" s="30"/>
    </row>
    <row r="43" spans="1:18" ht="20.100000000000001" customHeight="1" x14ac:dyDescent="0.15">
      <c r="A43" s="120" t="s">
        <v>48</v>
      </c>
      <c r="B43" s="58" t="s">
        <v>18</v>
      </c>
      <c r="C43" s="92">
        <f>C179+C180</f>
        <v>10107</v>
      </c>
      <c r="D43" s="93">
        <f t="shared" ref="D43:N43" si="38">D179+D180</f>
        <v>9538</v>
      </c>
      <c r="E43" s="93">
        <f t="shared" si="38"/>
        <v>11758</v>
      </c>
      <c r="F43" s="93">
        <f t="shared" si="38"/>
        <v>21373</v>
      </c>
      <c r="G43" s="93">
        <f t="shared" si="38"/>
        <v>23834</v>
      </c>
      <c r="H43" s="93">
        <f t="shared" si="38"/>
        <v>20188</v>
      </c>
      <c r="I43" s="93">
        <f t="shared" si="38"/>
        <v>11605</v>
      </c>
      <c r="J43" s="93">
        <f t="shared" si="38"/>
        <v>10816</v>
      </c>
      <c r="K43" s="93">
        <f t="shared" si="38"/>
        <v>16274</v>
      </c>
      <c r="L43" s="93">
        <f t="shared" si="38"/>
        <v>17578</v>
      </c>
      <c r="M43" s="93">
        <f t="shared" si="38"/>
        <v>17708</v>
      </c>
      <c r="N43" s="94">
        <f t="shared" si="38"/>
        <v>14345</v>
      </c>
      <c r="O43" s="95">
        <f>SUM(C43:N43)</f>
        <v>185124</v>
      </c>
      <c r="P43" s="93">
        <v>127</v>
      </c>
      <c r="Q43" s="96">
        <v>100</v>
      </c>
      <c r="R43" s="30"/>
    </row>
    <row r="44" spans="1:18" ht="20.100000000000001" customHeight="1" x14ac:dyDescent="0.15">
      <c r="A44" s="120"/>
      <c r="B44" s="100" t="s">
        <v>81</v>
      </c>
      <c r="C44" s="101">
        <f>C120</f>
        <v>58</v>
      </c>
      <c r="D44" s="38">
        <f t="shared" ref="D44:N44" si="39">D120</f>
        <v>47</v>
      </c>
      <c r="E44" s="38">
        <f t="shared" si="39"/>
        <v>88</v>
      </c>
      <c r="F44" s="38">
        <f t="shared" si="39"/>
        <v>109</v>
      </c>
      <c r="G44" s="38">
        <f t="shared" si="39"/>
        <v>118</v>
      </c>
      <c r="H44" s="38">
        <f t="shared" si="39"/>
        <v>116</v>
      </c>
      <c r="I44" s="38">
        <f t="shared" si="39"/>
        <v>79</v>
      </c>
      <c r="J44" s="38">
        <f t="shared" si="39"/>
        <v>54</v>
      </c>
      <c r="K44" s="38">
        <f t="shared" si="39"/>
        <v>110</v>
      </c>
      <c r="L44" s="38">
        <f t="shared" si="39"/>
        <v>110</v>
      </c>
      <c r="M44" s="38">
        <f t="shared" si="39"/>
        <v>115</v>
      </c>
      <c r="N44" s="102">
        <f t="shared" si="39"/>
        <v>101</v>
      </c>
      <c r="O44" s="103"/>
      <c r="P44" s="38"/>
      <c r="Q44" s="104"/>
      <c r="R44" s="30"/>
    </row>
    <row r="45" spans="1:18" ht="20.100000000000001" customHeight="1" x14ac:dyDescent="0.15">
      <c r="A45" s="120" t="s">
        <v>87</v>
      </c>
      <c r="B45" s="58" t="s">
        <v>18</v>
      </c>
      <c r="C45" s="92">
        <f>C181+C182</f>
        <v>8428</v>
      </c>
      <c r="D45" s="93">
        <f t="shared" ref="D45:N45" si="40">D181+D182</f>
        <v>8585</v>
      </c>
      <c r="E45" s="93">
        <f t="shared" si="40"/>
        <v>9796</v>
      </c>
      <c r="F45" s="93">
        <f t="shared" si="40"/>
        <v>14608</v>
      </c>
      <c r="G45" s="93">
        <f t="shared" si="40"/>
        <v>20879</v>
      </c>
      <c r="H45" s="93">
        <f t="shared" si="40"/>
        <v>15036</v>
      </c>
      <c r="I45" s="93">
        <f t="shared" si="40"/>
        <v>8600</v>
      </c>
      <c r="J45" s="93">
        <f t="shared" si="40"/>
        <v>8796</v>
      </c>
      <c r="K45" s="93">
        <f t="shared" si="40"/>
        <v>11661</v>
      </c>
      <c r="L45" s="93">
        <f t="shared" si="40"/>
        <v>12186</v>
      </c>
      <c r="M45" s="93">
        <f t="shared" si="40"/>
        <v>10064</v>
      </c>
      <c r="N45" s="94">
        <f t="shared" si="40"/>
        <v>9668</v>
      </c>
      <c r="O45" s="95">
        <f>SUM(C45:N45)</f>
        <v>138307</v>
      </c>
      <c r="P45" s="93">
        <v>67</v>
      </c>
      <c r="Q45" s="96">
        <v>100</v>
      </c>
      <c r="R45" s="30"/>
    </row>
    <row r="46" spans="1:18" ht="20.100000000000001" customHeight="1" x14ac:dyDescent="0.15">
      <c r="A46" s="120"/>
      <c r="B46" s="100" t="s">
        <v>81</v>
      </c>
      <c r="C46" s="101">
        <f>C123</f>
        <v>33</v>
      </c>
      <c r="D46" s="38">
        <f t="shared" ref="D46:N46" si="41">D123</f>
        <v>37</v>
      </c>
      <c r="E46" s="38">
        <f t="shared" si="41"/>
        <v>41</v>
      </c>
      <c r="F46" s="38">
        <f t="shared" si="41"/>
        <v>58</v>
      </c>
      <c r="G46" s="38">
        <f t="shared" si="41"/>
        <v>63</v>
      </c>
      <c r="H46" s="38">
        <f t="shared" si="41"/>
        <v>59</v>
      </c>
      <c r="I46" s="38">
        <f t="shared" si="41"/>
        <v>33</v>
      </c>
      <c r="J46" s="38">
        <f t="shared" si="41"/>
        <v>41</v>
      </c>
      <c r="K46" s="38">
        <f t="shared" si="41"/>
        <v>59</v>
      </c>
      <c r="L46" s="38">
        <f t="shared" si="41"/>
        <v>55</v>
      </c>
      <c r="M46" s="38">
        <f t="shared" si="41"/>
        <v>56</v>
      </c>
      <c r="N46" s="102">
        <f t="shared" si="41"/>
        <v>55</v>
      </c>
      <c r="O46" s="103"/>
      <c r="P46" s="38"/>
      <c r="Q46" s="104"/>
      <c r="R46" s="30"/>
    </row>
    <row r="47" spans="1:18" ht="20.100000000000001" customHeight="1" x14ac:dyDescent="0.15">
      <c r="A47" s="120" t="s">
        <v>75</v>
      </c>
      <c r="B47" s="58" t="s">
        <v>18</v>
      </c>
      <c r="C47" s="92">
        <f>C183+C184</f>
        <v>1939</v>
      </c>
      <c r="D47" s="93">
        <f t="shared" ref="D47:N47" si="42">D183+D184</f>
        <v>2386</v>
      </c>
      <c r="E47" s="93">
        <f t="shared" si="42"/>
        <v>1436</v>
      </c>
      <c r="F47" s="93">
        <f t="shared" si="42"/>
        <v>2294</v>
      </c>
      <c r="G47" s="93">
        <f t="shared" si="42"/>
        <v>1701</v>
      </c>
      <c r="H47" s="93">
        <f t="shared" si="42"/>
        <v>726</v>
      </c>
      <c r="I47" s="93">
        <f t="shared" si="42"/>
        <v>1048</v>
      </c>
      <c r="J47" s="93">
        <f t="shared" si="42"/>
        <v>1682</v>
      </c>
      <c r="K47" s="93">
        <f t="shared" si="42"/>
        <v>2173</v>
      </c>
      <c r="L47" s="93">
        <f t="shared" si="42"/>
        <v>1814</v>
      </c>
      <c r="M47" s="93">
        <f t="shared" si="42"/>
        <v>1892</v>
      </c>
      <c r="N47" s="94">
        <f t="shared" si="42"/>
        <v>2227</v>
      </c>
      <c r="O47" s="95">
        <f>SUM(C47:N47)</f>
        <v>21318</v>
      </c>
      <c r="P47" s="93">
        <v>109</v>
      </c>
      <c r="Q47" s="96">
        <v>100</v>
      </c>
      <c r="R47" s="30"/>
    </row>
    <row r="48" spans="1:18" ht="20.100000000000001" customHeight="1" x14ac:dyDescent="0.15">
      <c r="A48" s="120"/>
      <c r="B48" s="100" t="s">
        <v>81</v>
      </c>
      <c r="C48" s="101">
        <f>C107721</f>
        <v>0</v>
      </c>
      <c r="D48" s="38">
        <f t="shared" ref="D48:N48" si="43">D126</f>
        <v>106</v>
      </c>
      <c r="E48" s="38">
        <f t="shared" si="43"/>
        <v>106</v>
      </c>
      <c r="F48" s="38">
        <f t="shared" si="43"/>
        <v>103</v>
      </c>
      <c r="G48" s="38">
        <f t="shared" si="43"/>
        <v>101</v>
      </c>
      <c r="H48" s="38">
        <f t="shared" si="43"/>
        <v>101</v>
      </c>
      <c r="I48" s="38">
        <f t="shared" si="43"/>
        <v>107</v>
      </c>
      <c r="J48" s="38">
        <f t="shared" si="43"/>
        <v>107</v>
      </c>
      <c r="K48" s="38">
        <f t="shared" si="43"/>
        <v>106</v>
      </c>
      <c r="L48" s="38">
        <f t="shared" si="43"/>
        <v>103</v>
      </c>
      <c r="M48" s="38">
        <f t="shared" si="43"/>
        <v>104</v>
      </c>
      <c r="N48" s="102">
        <f t="shared" si="43"/>
        <v>105</v>
      </c>
      <c r="O48" s="103"/>
      <c r="P48" s="38"/>
      <c r="Q48" s="104"/>
      <c r="R48" s="30"/>
    </row>
    <row r="49" spans="1:19" ht="20.100000000000001" customHeight="1" x14ac:dyDescent="0.15">
      <c r="A49" s="120" t="s">
        <v>76</v>
      </c>
      <c r="B49" s="58" t="s">
        <v>18</v>
      </c>
      <c r="C49" s="92">
        <f>C185+C186</f>
        <v>1955</v>
      </c>
      <c r="D49" s="93">
        <f t="shared" ref="D49:N49" si="44">D185+D186</f>
        <v>957</v>
      </c>
      <c r="E49" s="93">
        <f t="shared" si="44"/>
        <v>1058</v>
      </c>
      <c r="F49" s="93">
        <f t="shared" si="44"/>
        <v>1422</v>
      </c>
      <c r="G49" s="93">
        <f t="shared" si="44"/>
        <v>996</v>
      </c>
      <c r="H49" s="93">
        <f t="shared" si="44"/>
        <v>942</v>
      </c>
      <c r="I49" s="93">
        <f t="shared" si="44"/>
        <v>808</v>
      </c>
      <c r="J49" s="93">
        <f t="shared" si="44"/>
        <v>1042</v>
      </c>
      <c r="K49" s="93">
        <f t="shared" si="44"/>
        <v>842</v>
      </c>
      <c r="L49" s="93">
        <f t="shared" si="44"/>
        <v>807</v>
      </c>
      <c r="M49" s="93">
        <f t="shared" si="44"/>
        <v>953</v>
      </c>
      <c r="N49" s="94">
        <f t="shared" si="44"/>
        <v>694</v>
      </c>
      <c r="O49" s="95">
        <f>SUM(C49:N49)</f>
        <v>12476</v>
      </c>
      <c r="P49" s="93">
        <v>71</v>
      </c>
      <c r="Q49" s="96">
        <v>100</v>
      </c>
      <c r="R49" s="30"/>
    </row>
    <row r="50" spans="1:19" ht="20.100000000000001" customHeight="1" x14ac:dyDescent="0.15">
      <c r="A50" s="120"/>
      <c r="B50" s="100" t="s">
        <v>81</v>
      </c>
      <c r="C50" s="101">
        <f>C129</f>
        <v>70</v>
      </c>
      <c r="D50" s="38">
        <f t="shared" ref="D50:N50" si="45">D129</f>
        <v>70</v>
      </c>
      <c r="E50" s="38">
        <f t="shared" si="45"/>
        <v>70</v>
      </c>
      <c r="F50" s="38">
        <f t="shared" si="45"/>
        <v>70</v>
      </c>
      <c r="G50" s="38">
        <f t="shared" si="45"/>
        <v>70</v>
      </c>
      <c r="H50" s="38">
        <f t="shared" si="45"/>
        <v>70</v>
      </c>
      <c r="I50" s="38">
        <f t="shared" si="45"/>
        <v>70</v>
      </c>
      <c r="J50" s="38">
        <f t="shared" si="45"/>
        <v>70</v>
      </c>
      <c r="K50" s="38">
        <f t="shared" si="45"/>
        <v>70</v>
      </c>
      <c r="L50" s="38">
        <f t="shared" si="45"/>
        <v>71</v>
      </c>
      <c r="M50" s="38">
        <f t="shared" si="45"/>
        <v>70</v>
      </c>
      <c r="N50" s="102">
        <f t="shared" si="45"/>
        <v>71</v>
      </c>
      <c r="O50" s="103"/>
      <c r="P50" s="38"/>
      <c r="Q50" s="104"/>
      <c r="R50" s="30"/>
    </row>
    <row r="51" spans="1:19" s="25" customFormat="1" ht="20.100000000000001" customHeight="1" x14ac:dyDescent="0.15">
      <c r="A51" s="120" t="s">
        <v>77</v>
      </c>
      <c r="B51" s="58" t="s">
        <v>18</v>
      </c>
      <c r="C51" s="92">
        <f>C187+C188</f>
        <v>7378</v>
      </c>
      <c r="D51" s="93">
        <f t="shared" ref="D51:N51" si="46">D187+D188</f>
        <v>7558</v>
      </c>
      <c r="E51" s="93">
        <f>E187+E188</f>
        <v>7201</v>
      </c>
      <c r="F51" s="93">
        <f t="shared" si="46"/>
        <v>7386</v>
      </c>
      <c r="G51" s="93">
        <f t="shared" si="46"/>
        <v>7726</v>
      </c>
      <c r="H51" s="93">
        <f t="shared" si="46"/>
        <v>7501</v>
      </c>
      <c r="I51" s="93">
        <f t="shared" si="46"/>
        <v>7522</v>
      </c>
      <c r="J51" s="93">
        <f t="shared" si="46"/>
        <v>7764</v>
      </c>
      <c r="K51" s="93">
        <f t="shared" si="46"/>
        <v>8155</v>
      </c>
      <c r="L51" s="93">
        <f t="shared" si="46"/>
        <v>8383</v>
      </c>
      <c r="M51" s="93">
        <f t="shared" si="46"/>
        <v>7564</v>
      </c>
      <c r="N51" s="94">
        <f t="shared" si="46"/>
        <v>8194</v>
      </c>
      <c r="O51" s="95">
        <f>SUM(C51:N51)</f>
        <v>92332</v>
      </c>
      <c r="P51" s="93">
        <v>25</v>
      </c>
      <c r="Q51" s="96">
        <v>100</v>
      </c>
      <c r="R51" s="31"/>
    </row>
    <row r="52" spans="1:19" s="25" customFormat="1" ht="20.100000000000001" customHeight="1" x14ac:dyDescent="0.15">
      <c r="A52" s="120"/>
      <c r="B52" s="100" t="s">
        <v>81</v>
      </c>
      <c r="C52" s="101">
        <f>C132</f>
        <v>22</v>
      </c>
      <c r="D52" s="38">
        <f t="shared" ref="D52:N52" si="47">D132</f>
        <v>20</v>
      </c>
      <c r="E52" s="38">
        <f t="shared" si="47"/>
        <v>20</v>
      </c>
      <c r="F52" s="38">
        <f t="shared" si="47"/>
        <v>22</v>
      </c>
      <c r="G52" s="38">
        <f t="shared" si="47"/>
        <v>20</v>
      </c>
      <c r="H52" s="38">
        <f t="shared" si="47"/>
        <v>21</v>
      </c>
      <c r="I52" s="38">
        <f t="shared" si="47"/>
        <v>19</v>
      </c>
      <c r="J52" s="38">
        <f t="shared" si="47"/>
        <v>20</v>
      </c>
      <c r="K52" s="38">
        <f t="shared" si="47"/>
        <v>20</v>
      </c>
      <c r="L52" s="38">
        <f t="shared" si="47"/>
        <v>23</v>
      </c>
      <c r="M52" s="38">
        <f t="shared" si="47"/>
        <v>25</v>
      </c>
      <c r="N52" s="102">
        <f t="shared" si="47"/>
        <v>21</v>
      </c>
      <c r="O52" s="103"/>
      <c r="P52" s="38"/>
      <c r="Q52" s="104"/>
      <c r="R52" s="31"/>
    </row>
    <row r="53" spans="1:19" s="25" customFormat="1" ht="20.100000000000001" customHeight="1" x14ac:dyDescent="0.15">
      <c r="A53" s="120" t="s">
        <v>88</v>
      </c>
      <c r="B53" s="58" t="s">
        <v>18</v>
      </c>
      <c r="C53" s="97">
        <f>C189+C190</f>
        <v>5451</v>
      </c>
      <c r="D53" s="98">
        <f t="shared" ref="D53:N53" si="48">D189+D190</f>
        <v>5444</v>
      </c>
      <c r="E53" s="98">
        <f t="shared" si="48"/>
        <v>6620</v>
      </c>
      <c r="F53" s="98">
        <f t="shared" si="48"/>
        <v>11332</v>
      </c>
      <c r="G53" s="98">
        <f t="shared" si="48"/>
        <v>11529</v>
      </c>
      <c r="H53" s="98">
        <f t="shared" si="48"/>
        <v>9630</v>
      </c>
      <c r="I53" s="98">
        <f t="shared" si="48"/>
        <v>6182</v>
      </c>
      <c r="J53" s="98">
        <f t="shared" si="48"/>
        <v>5905</v>
      </c>
      <c r="K53" s="98">
        <f t="shared" si="48"/>
        <v>9296</v>
      </c>
      <c r="L53" s="98">
        <f t="shared" si="48"/>
        <v>10260</v>
      </c>
      <c r="M53" s="98">
        <f t="shared" si="48"/>
        <v>9541</v>
      </c>
      <c r="N53" s="99">
        <f t="shared" si="48"/>
        <v>7807</v>
      </c>
      <c r="O53" s="95">
        <f>SUM(C53:N53)</f>
        <v>98997</v>
      </c>
      <c r="P53" s="82">
        <v>63</v>
      </c>
      <c r="Q53" s="83">
        <v>100</v>
      </c>
      <c r="R53" s="31"/>
    </row>
    <row r="54" spans="1:19" s="25" customFormat="1" ht="20.100000000000001" customHeight="1" x14ac:dyDescent="0.15">
      <c r="A54" s="120"/>
      <c r="B54" s="100" t="s">
        <v>81</v>
      </c>
      <c r="C54" s="40">
        <f>C135</f>
        <v>29</v>
      </c>
      <c r="D54" s="39">
        <f t="shared" ref="D54:N54" si="49">D135</f>
        <v>30</v>
      </c>
      <c r="E54" s="39">
        <f t="shared" si="49"/>
        <v>39</v>
      </c>
      <c r="F54" s="39">
        <f t="shared" si="49"/>
        <v>60</v>
      </c>
      <c r="G54" s="39">
        <f t="shared" si="49"/>
        <v>63</v>
      </c>
      <c r="H54" s="39">
        <f t="shared" si="49"/>
        <v>63</v>
      </c>
      <c r="I54" s="39">
        <f t="shared" si="49"/>
        <v>40</v>
      </c>
      <c r="J54" s="39">
        <f t="shared" si="49"/>
        <v>35</v>
      </c>
      <c r="K54" s="39">
        <f t="shared" si="49"/>
        <v>56</v>
      </c>
      <c r="L54" s="39">
        <f t="shared" si="49"/>
        <v>59</v>
      </c>
      <c r="M54" s="39">
        <f t="shared" si="49"/>
        <v>63</v>
      </c>
      <c r="N54" s="46">
        <f t="shared" si="49"/>
        <v>52</v>
      </c>
      <c r="O54" s="48"/>
      <c r="P54" s="39"/>
      <c r="Q54" s="41"/>
      <c r="R54" s="31"/>
    </row>
    <row r="55" spans="1:19" ht="20.100000000000001" customHeight="1" thickBot="1" x14ac:dyDescent="0.2">
      <c r="A55" s="32"/>
      <c r="B55" s="107" t="s">
        <v>17</v>
      </c>
      <c r="C55" s="108">
        <f>SUM(C3+C5+C7+C9+C11+C13+C15+C17+C19+C21+C23+C25+C27+C29+C31+C33+C35+C37+C39+C41+C43+C45+C47+C49+C51+C53)</f>
        <v>293350</v>
      </c>
      <c r="D55" s="109">
        <f t="shared" ref="D55:N55" si="50">SUM(D3+D5+D7+D9+D11+D13+D15+D17+D19+D21+D23+D25+D27+D29+D31+D33+D35+D37+D39+D41+D43+D45+D47+D49+D51+D53)</f>
        <v>336504</v>
      </c>
      <c r="E55" s="109">
        <f t="shared" si="50"/>
        <v>449003</v>
      </c>
      <c r="F55" s="109">
        <f t="shared" si="50"/>
        <v>595776</v>
      </c>
      <c r="G55" s="109">
        <f t="shared" si="50"/>
        <v>487832</v>
      </c>
      <c r="H55" s="109">
        <f t="shared" si="50"/>
        <v>569078</v>
      </c>
      <c r="I55" s="109">
        <f t="shared" si="50"/>
        <v>372355</v>
      </c>
      <c r="J55" s="109">
        <f t="shared" si="50"/>
        <v>342896</v>
      </c>
      <c r="K55" s="109">
        <f t="shared" si="50"/>
        <v>469492</v>
      </c>
      <c r="L55" s="109">
        <f t="shared" si="50"/>
        <v>511219</v>
      </c>
      <c r="M55" s="109">
        <f t="shared" si="50"/>
        <v>528809</v>
      </c>
      <c r="N55" s="110">
        <f t="shared" si="50"/>
        <v>423551</v>
      </c>
      <c r="O55" s="111">
        <f>SUM(O3+O5+O7+O9+O11+O13+O15+O17+O19+O21+O23+O25+O27+O29+O31+O33+O35+O37+O39+O41+O43+O45+O47+O49+O51+O53)</f>
        <v>5379865</v>
      </c>
      <c r="P55" s="109">
        <f>SUM(P3:P54)</f>
        <v>3620</v>
      </c>
      <c r="Q55" s="112"/>
      <c r="R55" s="30"/>
    </row>
    <row r="56" spans="1:19" ht="24" customHeight="1" x14ac:dyDescent="0.15">
      <c r="B56" s="131" t="s">
        <v>84</v>
      </c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6"/>
      <c r="P56" s="26"/>
      <c r="Q56" s="26"/>
      <c r="R56" s="27"/>
    </row>
    <row r="57" spans="1:19" ht="29.25" customHeight="1" thickBot="1" x14ac:dyDescent="0.2">
      <c r="A57" s="105" t="s">
        <v>90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05" t="s">
        <v>93</v>
      </c>
      <c r="N57" s="106"/>
      <c r="O57" s="17"/>
      <c r="P57" s="17"/>
      <c r="Q57" s="17"/>
      <c r="R57" s="18"/>
    </row>
    <row r="58" spans="1:19" ht="20.100000000000001" customHeight="1" thickBot="1" x14ac:dyDescent="0.2">
      <c r="A58" s="33"/>
      <c r="B58" s="37"/>
      <c r="C58" s="36" t="s">
        <v>20</v>
      </c>
      <c r="D58" s="34" t="s">
        <v>21</v>
      </c>
      <c r="E58" s="34" t="s">
        <v>22</v>
      </c>
      <c r="F58" s="34" t="s">
        <v>23</v>
      </c>
      <c r="G58" s="34" t="s">
        <v>24</v>
      </c>
      <c r="H58" s="34" t="s">
        <v>25</v>
      </c>
      <c r="I58" s="34" t="s">
        <v>26</v>
      </c>
      <c r="J58" s="34" t="s">
        <v>27</v>
      </c>
      <c r="K58" s="34" t="s">
        <v>28</v>
      </c>
      <c r="L58" s="34" t="s">
        <v>29</v>
      </c>
      <c r="M58" s="34" t="s">
        <v>30</v>
      </c>
      <c r="N58" s="35" t="s">
        <v>31</v>
      </c>
      <c r="O58" s="19"/>
      <c r="P58" s="19"/>
      <c r="Q58" s="19"/>
    </row>
    <row r="59" spans="1:19" ht="20.100000000000001" customHeight="1" thickTop="1" x14ac:dyDescent="0.15">
      <c r="A59" s="130" t="s">
        <v>42</v>
      </c>
      <c r="B59" s="68" t="s">
        <v>86</v>
      </c>
      <c r="C59" s="69">
        <v>200</v>
      </c>
      <c r="D59" s="70">
        <v>200</v>
      </c>
      <c r="E59" s="70">
        <v>200</v>
      </c>
      <c r="F59" s="70">
        <v>200</v>
      </c>
      <c r="G59" s="70">
        <v>203</v>
      </c>
      <c r="H59" s="70">
        <v>206</v>
      </c>
      <c r="I59" s="70">
        <v>206</v>
      </c>
      <c r="J59" s="70">
        <v>206</v>
      </c>
      <c r="K59" s="70">
        <v>206</v>
      </c>
      <c r="L59" s="70">
        <v>206</v>
      </c>
      <c r="M59" s="70">
        <v>214</v>
      </c>
      <c r="N59" s="71">
        <v>214</v>
      </c>
      <c r="O59" s="20"/>
      <c r="P59" s="20"/>
      <c r="Q59" s="20"/>
    </row>
    <row r="60" spans="1:19" ht="20.100000000000001" customHeight="1" x14ac:dyDescent="0.15">
      <c r="A60" s="120"/>
      <c r="B60" s="72" t="s">
        <v>85</v>
      </c>
      <c r="C60" s="73">
        <v>137</v>
      </c>
      <c r="D60" s="74">
        <v>148</v>
      </c>
      <c r="E60" s="74">
        <v>166</v>
      </c>
      <c r="F60" s="74">
        <v>196</v>
      </c>
      <c r="G60" s="74">
        <v>203</v>
      </c>
      <c r="H60" s="74">
        <v>206</v>
      </c>
      <c r="I60" s="74">
        <v>164</v>
      </c>
      <c r="J60" s="74">
        <v>142</v>
      </c>
      <c r="K60" s="74">
        <v>175</v>
      </c>
      <c r="L60" s="74">
        <v>193</v>
      </c>
      <c r="M60" s="74">
        <v>214</v>
      </c>
      <c r="N60" s="75">
        <v>179</v>
      </c>
      <c r="O60" s="20"/>
      <c r="P60" s="20"/>
      <c r="Q60" s="20"/>
    </row>
    <row r="61" spans="1:19" ht="20.100000000000001" customHeight="1" x14ac:dyDescent="0.15">
      <c r="A61" s="120"/>
      <c r="B61" s="84" t="s">
        <v>0</v>
      </c>
      <c r="C61" s="44">
        <v>100</v>
      </c>
      <c r="D61" s="42">
        <v>100</v>
      </c>
      <c r="E61" s="42">
        <v>100</v>
      </c>
      <c r="F61" s="42">
        <v>100</v>
      </c>
      <c r="G61" s="42">
        <v>100</v>
      </c>
      <c r="H61" s="42">
        <v>100</v>
      </c>
      <c r="I61" s="42">
        <v>100</v>
      </c>
      <c r="J61" s="42">
        <v>100</v>
      </c>
      <c r="K61" s="42">
        <v>100</v>
      </c>
      <c r="L61" s="42">
        <v>100</v>
      </c>
      <c r="M61" s="42">
        <v>100</v>
      </c>
      <c r="N61" s="43">
        <v>100</v>
      </c>
      <c r="O61" s="20"/>
      <c r="P61" s="20"/>
      <c r="Q61" s="20"/>
    </row>
    <row r="62" spans="1:19" ht="20.100000000000001" customHeight="1" x14ac:dyDescent="0.15">
      <c r="A62" s="120" t="s">
        <v>2</v>
      </c>
      <c r="B62" s="78" t="s">
        <v>86</v>
      </c>
      <c r="C62" s="79">
        <v>164</v>
      </c>
      <c r="D62" s="79">
        <v>164</v>
      </c>
      <c r="E62" s="79">
        <v>164</v>
      </c>
      <c r="F62" s="79">
        <v>164</v>
      </c>
      <c r="G62" s="79">
        <v>163</v>
      </c>
      <c r="H62" s="79">
        <v>163</v>
      </c>
      <c r="I62" s="79">
        <v>163</v>
      </c>
      <c r="J62" s="79">
        <v>163</v>
      </c>
      <c r="K62" s="79">
        <v>163</v>
      </c>
      <c r="L62" s="79">
        <v>163</v>
      </c>
      <c r="M62" s="79">
        <v>163</v>
      </c>
      <c r="N62" s="80">
        <v>163</v>
      </c>
      <c r="O62" s="20"/>
      <c r="P62" s="20"/>
      <c r="Q62" s="20"/>
      <c r="S62" s="22"/>
    </row>
    <row r="63" spans="1:19" ht="20.100000000000001" customHeight="1" x14ac:dyDescent="0.15">
      <c r="A63" s="120"/>
      <c r="B63" s="72" t="s">
        <v>83</v>
      </c>
      <c r="C63" s="76">
        <v>40</v>
      </c>
      <c r="D63" s="76">
        <v>78</v>
      </c>
      <c r="E63" s="76">
        <v>107</v>
      </c>
      <c r="F63" s="76">
        <v>159</v>
      </c>
      <c r="G63" s="76">
        <v>163</v>
      </c>
      <c r="H63" s="76">
        <v>146</v>
      </c>
      <c r="I63" s="76">
        <v>97</v>
      </c>
      <c r="J63" s="76">
        <v>85</v>
      </c>
      <c r="K63" s="76">
        <v>130</v>
      </c>
      <c r="L63" s="76">
        <v>152</v>
      </c>
      <c r="M63" s="76">
        <v>155</v>
      </c>
      <c r="N63" s="77">
        <v>105</v>
      </c>
      <c r="O63" s="20"/>
      <c r="P63" s="20"/>
      <c r="Q63" s="20"/>
    </row>
    <row r="64" spans="1:19" ht="20.100000000000001" customHeight="1" x14ac:dyDescent="0.15">
      <c r="A64" s="120"/>
      <c r="B64" s="84" t="s">
        <v>0</v>
      </c>
      <c r="C64" s="85">
        <v>100</v>
      </c>
      <c r="D64" s="85">
        <v>100</v>
      </c>
      <c r="E64" s="85">
        <v>100</v>
      </c>
      <c r="F64" s="85">
        <v>100</v>
      </c>
      <c r="G64" s="85">
        <v>100</v>
      </c>
      <c r="H64" s="85">
        <v>100</v>
      </c>
      <c r="I64" s="85">
        <v>100</v>
      </c>
      <c r="J64" s="85">
        <v>100</v>
      </c>
      <c r="K64" s="85">
        <v>100</v>
      </c>
      <c r="L64" s="85">
        <v>100</v>
      </c>
      <c r="M64" s="85">
        <v>100</v>
      </c>
      <c r="N64" s="86">
        <v>100</v>
      </c>
      <c r="O64" s="20"/>
      <c r="P64" s="20"/>
      <c r="Q64" s="20"/>
    </row>
    <row r="65" spans="1:19" ht="20.100000000000001" customHeight="1" x14ac:dyDescent="0.15">
      <c r="A65" s="120" t="s">
        <v>3</v>
      </c>
      <c r="B65" s="78" t="s">
        <v>86</v>
      </c>
      <c r="C65" s="79">
        <v>209</v>
      </c>
      <c r="D65" s="79">
        <v>209</v>
      </c>
      <c r="E65" s="79">
        <v>209</v>
      </c>
      <c r="F65" s="79">
        <v>214</v>
      </c>
      <c r="G65" s="79">
        <v>215</v>
      </c>
      <c r="H65" s="79">
        <v>222</v>
      </c>
      <c r="I65" s="79">
        <v>222</v>
      </c>
      <c r="J65" s="79">
        <v>222</v>
      </c>
      <c r="K65" s="79">
        <v>222</v>
      </c>
      <c r="L65" s="79">
        <v>222</v>
      </c>
      <c r="M65" s="79">
        <v>222</v>
      </c>
      <c r="N65" s="80">
        <v>222</v>
      </c>
      <c r="O65" s="20"/>
      <c r="P65" s="20"/>
      <c r="Q65" s="20"/>
    </row>
    <row r="66" spans="1:19" ht="20.100000000000001" customHeight="1" x14ac:dyDescent="0.15">
      <c r="A66" s="120"/>
      <c r="B66" s="72" t="s">
        <v>83</v>
      </c>
      <c r="C66" s="76">
        <v>98</v>
      </c>
      <c r="D66" s="76">
        <v>124</v>
      </c>
      <c r="E66" s="76">
        <v>187</v>
      </c>
      <c r="F66" s="76">
        <v>214</v>
      </c>
      <c r="G66" s="76">
        <v>215</v>
      </c>
      <c r="H66" s="76">
        <v>222</v>
      </c>
      <c r="I66" s="76">
        <v>180</v>
      </c>
      <c r="J66" s="76">
        <v>143</v>
      </c>
      <c r="K66" s="76">
        <v>205</v>
      </c>
      <c r="L66" s="76">
        <v>205</v>
      </c>
      <c r="M66" s="76">
        <v>211</v>
      </c>
      <c r="N66" s="77">
        <v>174</v>
      </c>
      <c r="O66" s="20"/>
      <c r="P66" s="20"/>
      <c r="Q66" s="20"/>
    </row>
    <row r="67" spans="1:19" ht="20.100000000000001" customHeight="1" x14ac:dyDescent="0.15">
      <c r="A67" s="120"/>
      <c r="B67" s="84" t="s">
        <v>0</v>
      </c>
      <c r="C67" s="85">
        <v>100</v>
      </c>
      <c r="D67" s="85">
        <v>100</v>
      </c>
      <c r="E67" s="85">
        <v>100</v>
      </c>
      <c r="F67" s="85">
        <v>100</v>
      </c>
      <c r="G67" s="85">
        <v>100</v>
      </c>
      <c r="H67" s="85">
        <v>100</v>
      </c>
      <c r="I67" s="85">
        <v>100</v>
      </c>
      <c r="J67" s="85">
        <v>100</v>
      </c>
      <c r="K67" s="85">
        <v>100</v>
      </c>
      <c r="L67" s="85">
        <v>100</v>
      </c>
      <c r="M67" s="85">
        <v>100</v>
      </c>
      <c r="N67" s="86">
        <v>100</v>
      </c>
      <c r="O67" s="20"/>
      <c r="P67" s="20"/>
      <c r="Q67" s="20"/>
    </row>
    <row r="68" spans="1:19" ht="20.100000000000001" customHeight="1" x14ac:dyDescent="0.15">
      <c r="A68" s="120" t="s">
        <v>35</v>
      </c>
      <c r="B68" s="78" t="s">
        <v>86</v>
      </c>
      <c r="C68" s="79">
        <v>46</v>
      </c>
      <c r="D68" s="79">
        <v>46</v>
      </c>
      <c r="E68" s="79">
        <v>46</v>
      </c>
      <c r="F68" s="79">
        <v>55</v>
      </c>
      <c r="G68" s="79">
        <v>55</v>
      </c>
      <c r="H68" s="79">
        <v>55</v>
      </c>
      <c r="I68" s="79">
        <v>55</v>
      </c>
      <c r="J68" s="79">
        <v>55</v>
      </c>
      <c r="K68" s="79">
        <v>55</v>
      </c>
      <c r="L68" s="79">
        <v>55</v>
      </c>
      <c r="M68" s="79">
        <v>55</v>
      </c>
      <c r="N68" s="80">
        <v>55</v>
      </c>
      <c r="O68" s="20"/>
      <c r="P68" s="20"/>
      <c r="Q68" s="20"/>
      <c r="S68" s="22"/>
    </row>
    <row r="69" spans="1:19" ht="20.100000000000001" customHeight="1" x14ac:dyDescent="0.15">
      <c r="A69" s="120"/>
      <c r="B69" s="72" t="s">
        <v>83</v>
      </c>
      <c r="C69" s="76">
        <v>13</v>
      </c>
      <c r="D69" s="76">
        <v>12</v>
      </c>
      <c r="E69" s="76">
        <v>20</v>
      </c>
      <c r="F69" s="76">
        <v>55</v>
      </c>
      <c r="G69" s="76">
        <v>45</v>
      </c>
      <c r="H69" s="76">
        <v>43</v>
      </c>
      <c r="I69" s="76">
        <v>16</v>
      </c>
      <c r="J69" s="76">
        <v>23</v>
      </c>
      <c r="K69" s="76">
        <v>40</v>
      </c>
      <c r="L69" s="76">
        <v>46</v>
      </c>
      <c r="M69" s="76">
        <v>41</v>
      </c>
      <c r="N69" s="77">
        <v>29</v>
      </c>
      <c r="O69" s="20"/>
      <c r="P69" s="20"/>
      <c r="Q69" s="20"/>
      <c r="S69" s="22"/>
    </row>
    <row r="70" spans="1:19" ht="20.100000000000001" customHeight="1" x14ac:dyDescent="0.15">
      <c r="A70" s="120"/>
      <c r="B70" s="84" t="s">
        <v>0</v>
      </c>
      <c r="C70" s="85">
        <v>100</v>
      </c>
      <c r="D70" s="85">
        <v>100</v>
      </c>
      <c r="E70" s="85">
        <v>100</v>
      </c>
      <c r="F70" s="85">
        <v>100</v>
      </c>
      <c r="G70" s="85">
        <v>100</v>
      </c>
      <c r="H70" s="85">
        <v>100</v>
      </c>
      <c r="I70" s="85">
        <v>100</v>
      </c>
      <c r="J70" s="85">
        <v>100</v>
      </c>
      <c r="K70" s="85">
        <v>100</v>
      </c>
      <c r="L70" s="85">
        <v>100</v>
      </c>
      <c r="M70" s="85">
        <v>100</v>
      </c>
      <c r="N70" s="86">
        <v>100</v>
      </c>
      <c r="O70" s="20"/>
      <c r="P70" s="20"/>
      <c r="Q70" s="20"/>
      <c r="S70" s="22"/>
    </row>
    <row r="71" spans="1:19" ht="20.100000000000001" customHeight="1" x14ac:dyDescent="0.15">
      <c r="A71" s="120" t="s">
        <v>4</v>
      </c>
      <c r="B71" s="78" t="s">
        <v>86</v>
      </c>
      <c r="C71" s="79">
        <v>148</v>
      </c>
      <c r="D71" s="79">
        <v>148</v>
      </c>
      <c r="E71" s="79">
        <v>148</v>
      </c>
      <c r="F71" s="79">
        <v>148</v>
      </c>
      <c r="G71" s="79">
        <v>138</v>
      </c>
      <c r="H71" s="79">
        <v>138</v>
      </c>
      <c r="I71" s="79">
        <v>138</v>
      </c>
      <c r="J71" s="79">
        <v>138</v>
      </c>
      <c r="K71" s="79">
        <v>133</v>
      </c>
      <c r="L71" s="79">
        <v>133</v>
      </c>
      <c r="M71" s="79">
        <v>133</v>
      </c>
      <c r="N71" s="80">
        <v>133</v>
      </c>
      <c r="O71" s="20"/>
      <c r="P71" s="20"/>
      <c r="Q71" s="20"/>
      <c r="S71" s="22"/>
    </row>
    <row r="72" spans="1:19" ht="20.100000000000001" customHeight="1" x14ac:dyDescent="0.15">
      <c r="A72" s="120"/>
      <c r="B72" s="72" t="s">
        <v>83</v>
      </c>
      <c r="C72" s="76">
        <v>48</v>
      </c>
      <c r="D72" s="76">
        <v>80</v>
      </c>
      <c r="E72" s="76">
        <v>118</v>
      </c>
      <c r="F72" s="76">
        <v>133</v>
      </c>
      <c r="G72" s="76">
        <v>133</v>
      </c>
      <c r="H72" s="76">
        <v>129</v>
      </c>
      <c r="I72" s="76">
        <v>104</v>
      </c>
      <c r="J72" s="76">
        <v>71</v>
      </c>
      <c r="K72" s="76">
        <v>123</v>
      </c>
      <c r="L72" s="76">
        <v>125</v>
      </c>
      <c r="M72" s="76">
        <v>124</v>
      </c>
      <c r="N72" s="77">
        <v>122</v>
      </c>
      <c r="O72" s="20"/>
      <c r="P72" s="20"/>
      <c r="Q72" s="20"/>
      <c r="S72" s="22"/>
    </row>
    <row r="73" spans="1:19" ht="20.100000000000001" customHeight="1" x14ac:dyDescent="0.15">
      <c r="A73" s="120"/>
      <c r="B73" s="84" t="s">
        <v>0</v>
      </c>
      <c r="C73" s="85">
        <v>100</v>
      </c>
      <c r="D73" s="85">
        <v>100</v>
      </c>
      <c r="E73" s="85">
        <v>100</v>
      </c>
      <c r="F73" s="85">
        <v>100</v>
      </c>
      <c r="G73" s="85">
        <v>100</v>
      </c>
      <c r="H73" s="85">
        <v>100</v>
      </c>
      <c r="I73" s="85">
        <v>100</v>
      </c>
      <c r="J73" s="85">
        <v>100</v>
      </c>
      <c r="K73" s="85">
        <v>100</v>
      </c>
      <c r="L73" s="85">
        <v>100</v>
      </c>
      <c r="M73" s="85">
        <v>100</v>
      </c>
      <c r="N73" s="86">
        <v>100</v>
      </c>
      <c r="O73" s="20"/>
      <c r="P73" s="20"/>
      <c r="Q73" s="20"/>
      <c r="S73" s="22"/>
    </row>
    <row r="74" spans="1:19" ht="20.100000000000001" customHeight="1" x14ac:dyDescent="0.15">
      <c r="A74" s="120" t="s">
        <v>5</v>
      </c>
      <c r="B74" s="78" t="s">
        <v>86</v>
      </c>
      <c r="C74" s="79">
        <v>158</v>
      </c>
      <c r="D74" s="79">
        <v>158</v>
      </c>
      <c r="E74" s="79">
        <v>158</v>
      </c>
      <c r="F74" s="79">
        <v>160</v>
      </c>
      <c r="G74" s="79">
        <v>170</v>
      </c>
      <c r="H74" s="79">
        <v>173</v>
      </c>
      <c r="I74" s="79">
        <v>173</v>
      </c>
      <c r="J74" s="79">
        <v>173</v>
      </c>
      <c r="K74" s="79">
        <v>173</v>
      </c>
      <c r="L74" s="79">
        <v>173</v>
      </c>
      <c r="M74" s="79">
        <v>173</v>
      </c>
      <c r="N74" s="80">
        <v>173</v>
      </c>
      <c r="O74" s="20"/>
      <c r="P74" s="20"/>
      <c r="Q74" s="20"/>
      <c r="S74" s="22"/>
    </row>
    <row r="75" spans="1:19" ht="20.100000000000001" customHeight="1" x14ac:dyDescent="0.15">
      <c r="A75" s="120"/>
      <c r="B75" s="72" t="s">
        <v>83</v>
      </c>
      <c r="C75" s="76">
        <v>64</v>
      </c>
      <c r="D75" s="76">
        <v>98</v>
      </c>
      <c r="E75" s="76">
        <v>154</v>
      </c>
      <c r="F75" s="76">
        <v>160</v>
      </c>
      <c r="G75" s="76">
        <v>170</v>
      </c>
      <c r="H75" s="76">
        <v>173</v>
      </c>
      <c r="I75" s="76">
        <v>134</v>
      </c>
      <c r="J75" s="76">
        <v>100</v>
      </c>
      <c r="K75" s="76">
        <v>145</v>
      </c>
      <c r="L75" s="76">
        <v>160</v>
      </c>
      <c r="M75" s="76">
        <v>157</v>
      </c>
      <c r="N75" s="77">
        <v>149</v>
      </c>
      <c r="O75" s="20"/>
      <c r="P75" s="20"/>
      <c r="Q75" s="20"/>
      <c r="S75" s="22"/>
    </row>
    <row r="76" spans="1:19" ht="20.100000000000001" customHeight="1" x14ac:dyDescent="0.15">
      <c r="A76" s="120"/>
      <c r="B76" s="84" t="s">
        <v>0</v>
      </c>
      <c r="C76" s="85">
        <v>100</v>
      </c>
      <c r="D76" s="85">
        <v>100</v>
      </c>
      <c r="E76" s="85">
        <v>100</v>
      </c>
      <c r="F76" s="85">
        <v>100</v>
      </c>
      <c r="G76" s="85">
        <v>100</v>
      </c>
      <c r="H76" s="85">
        <v>100</v>
      </c>
      <c r="I76" s="85">
        <v>100</v>
      </c>
      <c r="J76" s="85">
        <v>100</v>
      </c>
      <c r="K76" s="85">
        <v>100</v>
      </c>
      <c r="L76" s="85">
        <v>100</v>
      </c>
      <c r="M76" s="85">
        <v>100</v>
      </c>
      <c r="N76" s="86">
        <v>100</v>
      </c>
      <c r="O76" s="20"/>
      <c r="P76" s="20"/>
      <c r="Q76" s="20"/>
      <c r="S76" s="22"/>
    </row>
    <row r="77" spans="1:19" ht="20.100000000000001" customHeight="1" x14ac:dyDescent="0.15">
      <c r="A77" s="120" t="s">
        <v>6</v>
      </c>
      <c r="B77" s="78" t="s">
        <v>86</v>
      </c>
      <c r="C77" s="79">
        <v>85</v>
      </c>
      <c r="D77" s="79">
        <v>85</v>
      </c>
      <c r="E77" s="79">
        <v>85</v>
      </c>
      <c r="F77" s="79">
        <v>85</v>
      </c>
      <c r="G77" s="79">
        <v>84</v>
      </c>
      <c r="H77" s="79">
        <v>85</v>
      </c>
      <c r="I77" s="79">
        <v>85</v>
      </c>
      <c r="J77" s="79">
        <v>85</v>
      </c>
      <c r="K77" s="79">
        <v>85</v>
      </c>
      <c r="L77" s="79">
        <v>85</v>
      </c>
      <c r="M77" s="79">
        <v>85</v>
      </c>
      <c r="N77" s="80">
        <v>85</v>
      </c>
      <c r="O77" s="20"/>
      <c r="P77" s="20"/>
      <c r="Q77" s="20"/>
      <c r="S77" s="22"/>
    </row>
    <row r="78" spans="1:19" ht="20.100000000000001" customHeight="1" x14ac:dyDescent="0.15">
      <c r="A78" s="120"/>
      <c r="B78" s="72" t="s">
        <v>83</v>
      </c>
      <c r="C78" s="76">
        <v>47</v>
      </c>
      <c r="D78" s="76">
        <v>56</v>
      </c>
      <c r="E78" s="76">
        <v>76</v>
      </c>
      <c r="F78" s="76">
        <v>82</v>
      </c>
      <c r="G78" s="76">
        <v>82</v>
      </c>
      <c r="H78" s="76">
        <v>85</v>
      </c>
      <c r="I78" s="76">
        <v>65</v>
      </c>
      <c r="J78" s="76">
        <v>56</v>
      </c>
      <c r="K78" s="76">
        <v>77</v>
      </c>
      <c r="L78" s="76">
        <v>85</v>
      </c>
      <c r="M78" s="76">
        <v>85</v>
      </c>
      <c r="N78" s="77">
        <v>79</v>
      </c>
      <c r="O78" s="20"/>
      <c r="P78" s="20"/>
      <c r="Q78" s="20"/>
      <c r="S78" s="22"/>
    </row>
    <row r="79" spans="1:19" ht="20.100000000000001" customHeight="1" x14ac:dyDescent="0.15">
      <c r="A79" s="120"/>
      <c r="B79" s="84" t="s">
        <v>0</v>
      </c>
      <c r="C79" s="85">
        <v>100</v>
      </c>
      <c r="D79" s="85">
        <v>100</v>
      </c>
      <c r="E79" s="85">
        <v>100</v>
      </c>
      <c r="F79" s="85">
        <v>100</v>
      </c>
      <c r="G79" s="85">
        <v>100</v>
      </c>
      <c r="H79" s="85">
        <v>100</v>
      </c>
      <c r="I79" s="85">
        <v>100</v>
      </c>
      <c r="J79" s="85">
        <v>100</v>
      </c>
      <c r="K79" s="85">
        <v>100</v>
      </c>
      <c r="L79" s="85">
        <v>100</v>
      </c>
      <c r="M79" s="85">
        <v>100</v>
      </c>
      <c r="N79" s="86">
        <v>100</v>
      </c>
      <c r="O79" s="20"/>
      <c r="P79" s="20"/>
      <c r="Q79" s="20"/>
      <c r="S79" s="22"/>
    </row>
    <row r="80" spans="1:19" ht="20.100000000000001" customHeight="1" x14ac:dyDescent="0.15">
      <c r="A80" s="120" t="s">
        <v>7</v>
      </c>
      <c r="B80" s="78" t="s">
        <v>86</v>
      </c>
      <c r="C80" s="79">
        <v>103</v>
      </c>
      <c r="D80" s="79">
        <v>103</v>
      </c>
      <c r="E80" s="79">
        <v>103</v>
      </c>
      <c r="F80" s="79">
        <v>103</v>
      </c>
      <c r="G80" s="79">
        <v>103</v>
      </c>
      <c r="H80" s="79">
        <v>106</v>
      </c>
      <c r="I80" s="79">
        <v>106</v>
      </c>
      <c r="J80" s="79">
        <v>106</v>
      </c>
      <c r="K80" s="79">
        <v>106</v>
      </c>
      <c r="L80" s="79">
        <v>106</v>
      </c>
      <c r="M80" s="79">
        <v>106</v>
      </c>
      <c r="N80" s="80">
        <v>106</v>
      </c>
      <c r="O80" s="20"/>
      <c r="P80" s="20"/>
      <c r="Q80" s="20"/>
      <c r="S80" s="22"/>
    </row>
    <row r="81" spans="1:19" ht="20.100000000000001" customHeight="1" x14ac:dyDescent="0.15">
      <c r="A81" s="120"/>
      <c r="B81" s="72" t="s">
        <v>83</v>
      </c>
      <c r="C81" s="76">
        <v>46</v>
      </c>
      <c r="D81" s="76">
        <v>72</v>
      </c>
      <c r="E81" s="76">
        <v>90</v>
      </c>
      <c r="F81" s="76">
        <v>101</v>
      </c>
      <c r="G81" s="76">
        <v>101</v>
      </c>
      <c r="H81" s="76">
        <v>106</v>
      </c>
      <c r="I81" s="76">
        <v>94</v>
      </c>
      <c r="J81" s="76">
        <v>71</v>
      </c>
      <c r="K81" s="76">
        <v>92</v>
      </c>
      <c r="L81" s="76">
        <v>100</v>
      </c>
      <c r="M81" s="76">
        <v>102</v>
      </c>
      <c r="N81" s="77">
        <v>95</v>
      </c>
      <c r="O81" s="20"/>
      <c r="P81" s="20"/>
      <c r="Q81" s="20"/>
      <c r="S81" s="22"/>
    </row>
    <row r="82" spans="1:19" ht="20.100000000000001" customHeight="1" x14ac:dyDescent="0.15">
      <c r="A82" s="120"/>
      <c r="B82" s="84" t="s">
        <v>0</v>
      </c>
      <c r="C82" s="85">
        <v>100</v>
      </c>
      <c r="D82" s="85">
        <v>100</v>
      </c>
      <c r="E82" s="85">
        <v>100</v>
      </c>
      <c r="F82" s="85">
        <v>100</v>
      </c>
      <c r="G82" s="85">
        <v>100</v>
      </c>
      <c r="H82" s="85">
        <v>100</v>
      </c>
      <c r="I82" s="85">
        <v>100</v>
      </c>
      <c r="J82" s="85">
        <v>100</v>
      </c>
      <c r="K82" s="85">
        <v>100</v>
      </c>
      <c r="L82" s="85">
        <v>100</v>
      </c>
      <c r="M82" s="85">
        <v>100</v>
      </c>
      <c r="N82" s="86">
        <v>100</v>
      </c>
      <c r="O82" s="20"/>
      <c r="P82" s="20"/>
      <c r="Q82" s="20"/>
      <c r="S82" s="22"/>
    </row>
    <row r="83" spans="1:19" ht="20.100000000000001" customHeight="1" x14ac:dyDescent="0.15">
      <c r="A83" s="120" t="s">
        <v>8</v>
      </c>
      <c r="B83" s="78" t="s">
        <v>86</v>
      </c>
      <c r="C83" s="79">
        <v>170</v>
      </c>
      <c r="D83" s="79">
        <v>170</v>
      </c>
      <c r="E83" s="79">
        <v>170</v>
      </c>
      <c r="F83" s="79">
        <v>170</v>
      </c>
      <c r="G83" s="79">
        <v>191</v>
      </c>
      <c r="H83" s="79">
        <v>191</v>
      </c>
      <c r="I83" s="79">
        <v>191</v>
      </c>
      <c r="J83" s="79">
        <v>191</v>
      </c>
      <c r="K83" s="79">
        <v>191</v>
      </c>
      <c r="L83" s="79">
        <v>191</v>
      </c>
      <c r="M83" s="79">
        <v>191</v>
      </c>
      <c r="N83" s="80">
        <v>191</v>
      </c>
      <c r="O83" s="20"/>
      <c r="P83" s="20"/>
      <c r="Q83" s="20"/>
      <c r="S83" s="22"/>
    </row>
    <row r="84" spans="1:19" ht="20.100000000000001" customHeight="1" x14ac:dyDescent="0.15">
      <c r="A84" s="120"/>
      <c r="B84" s="72" t="s">
        <v>83</v>
      </c>
      <c r="C84" s="76">
        <v>84</v>
      </c>
      <c r="D84" s="76">
        <v>100</v>
      </c>
      <c r="E84" s="76">
        <v>155</v>
      </c>
      <c r="F84" s="76">
        <v>163</v>
      </c>
      <c r="G84" s="76">
        <v>191</v>
      </c>
      <c r="H84" s="76">
        <v>186</v>
      </c>
      <c r="I84" s="76">
        <v>128</v>
      </c>
      <c r="J84" s="76">
        <v>114</v>
      </c>
      <c r="K84" s="76">
        <v>154</v>
      </c>
      <c r="L84" s="76">
        <v>158</v>
      </c>
      <c r="M84" s="76">
        <v>161</v>
      </c>
      <c r="N84" s="77">
        <v>154</v>
      </c>
      <c r="O84" s="20"/>
      <c r="P84" s="20"/>
      <c r="Q84" s="20"/>
    </row>
    <row r="85" spans="1:19" ht="20.100000000000001" customHeight="1" x14ac:dyDescent="0.15">
      <c r="A85" s="120"/>
      <c r="B85" s="84" t="s">
        <v>0</v>
      </c>
      <c r="C85" s="85">
        <v>100</v>
      </c>
      <c r="D85" s="85">
        <v>100</v>
      </c>
      <c r="E85" s="85">
        <v>100</v>
      </c>
      <c r="F85" s="85">
        <v>100</v>
      </c>
      <c r="G85" s="85">
        <v>100</v>
      </c>
      <c r="H85" s="85">
        <v>100</v>
      </c>
      <c r="I85" s="85">
        <v>100</v>
      </c>
      <c r="J85" s="85">
        <v>100</v>
      </c>
      <c r="K85" s="85">
        <v>100</v>
      </c>
      <c r="L85" s="85">
        <v>100</v>
      </c>
      <c r="M85" s="85">
        <v>100</v>
      </c>
      <c r="N85" s="86">
        <v>100</v>
      </c>
      <c r="O85" s="20"/>
      <c r="P85" s="20"/>
      <c r="Q85" s="20"/>
    </row>
    <row r="86" spans="1:19" ht="20.100000000000001" customHeight="1" x14ac:dyDescent="0.15">
      <c r="A86" s="120" t="s">
        <v>9</v>
      </c>
      <c r="B86" s="78" t="s">
        <v>86</v>
      </c>
      <c r="C86" s="79">
        <v>142</v>
      </c>
      <c r="D86" s="79">
        <v>142</v>
      </c>
      <c r="E86" s="79">
        <v>142</v>
      </c>
      <c r="F86" s="79">
        <v>152</v>
      </c>
      <c r="G86" s="79">
        <v>158</v>
      </c>
      <c r="H86" s="79">
        <v>158</v>
      </c>
      <c r="I86" s="79">
        <v>158</v>
      </c>
      <c r="J86" s="79">
        <v>158</v>
      </c>
      <c r="K86" s="79">
        <v>158</v>
      </c>
      <c r="L86" s="79">
        <v>158</v>
      </c>
      <c r="M86" s="79">
        <v>158</v>
      </c>
      <c r="N86" s="80">
        <v>158</v>
      </c>
      <c r="O86" s="20"/>
      <c r="P86" s="20"/>
      <c r="Q86" s="20"/>
    </row>
    <row r="87" spans="1:19" ht="20.100000000000001" customHeight="1" x14ac:dyDescent="0.15">
      <c r="A87" s="120"/>
      <c r="B87" s="72" t="s">
        <v>83</v>
      </c>
      <c r="C87" s="76">
        <v>65</v>
      </c>
      <c r="D87" s="76">
        <v>83</v>
      </c>
      <c r="E87" s="76">
        <v>113</v>
      </c>
      <c r="F87" s="76">
        <v>152</v>
      </c>
      <c r="G87" s="76">
        <v>158</v>
      </c>
      <c r="H87" s="76">
        <v>152</v>
      </c>
      <c r="I87" s="76">
        <v>104</v>
      </c>
      <c r="J87" s="76">
        <v>70</v>
      </c>
      <c r="K87" s="76">
        <v>122</v>
      </c>
      <c r="L87" s="76">
        <v>136</v>
      </c>
      <c r="M87" s="76">
        <v>133</v>
      </c>
      <c r="N87" s="77">
        <v>113</v>
      </c>
      <c r="O87" s="20"/>
      <c r="P87" s="20"/>
      <c r="Q87" s="20"/>
    </row>
    <row r="88" spans="1:19" ht="20.100000000000001" customHeight="1" x14ac:dyDescent="0.15">
      <c r="A88" s="120"/>
      <c r="B88" s="84" t="s">
        <v>0</v>
      </c>
      <c r="C88" s="85">
        <v>100</v>
      </c>
      <c r="D88" s="85">
        <v>100</v>
      </c>
      <c r="E88" s="85">
        <v>100</v>
      </c>
      <c r="F88" s="85">
        <v>100</v>
      </c>
      <c r="G88" s="85">
        <v>100</v>
      </c>
      <c r="H88" s="85">
        <v>100</v>
      </c>
      <c r="I88" s="85">
        <v>100</v>
      </c>
      <c r="J88" s="85">
        <v>100</v>
      </c>
      <c r="K88" s="85">
        <v>100</v>
      </c>
      <c r="L88" s="85">
        <v>100</v>
      </c>
      <c r="M88" s="85">
        <v>100</v>
      </c>
      <c r="N88" s="86">
        <v>100</v>
      </c>
      <c r="O88" s="20"/>
      <c r="P88" s="20"/>
      <c r="Q88" s="20"/>
    </row>
    <row r="89" spans="1:19" ht="20.100000000000001" customHeight="1" x14ac:dyDescent="0.15">
      <c r="A89" s="120" t="s">
        <v>10</v>
      </c>
      <c r="B89" s="78" t="s">
        <v>86</v>
      </c>
      <c r="C89" s="79">
        <v>246</v>
      </c>
      <c r="D89" s="79">
        <v>246</v>
      </c>
      <c r="E89" s="79">
        <v>246</v>
      </c>
      <c r="F89" s="79">
        <v>248</v>
      </c>
      <c r="G89" s="79">
        <v>248</v>
      </c>
      <c r="H89" s="79">
        <v>248</v>
      </c>
      <c r="I89" s="79">
        <v>248</v>
      </c>
      <c r="J89" s="79">
        <v>248</v>
      </c>
      <c r="K89" s="79">
        <v>248</v>
      </c>
      <c r="L89" s="79">
        <v>248</v>
      </c>
      <c r="M89" s="79">
        <v>248</v>
      </c>
      <c r="N89" s="80">
        <v>248</v>
      </c>
      <c r="O89" s="20"/>
      <c r="P89" s="20"/>
      <c r="Q89" s="20"/>
    </row>
    <row r="90" spans="1:19" ht="20.100000000000001" customHeight="1" x14ac:dyDescent="0.15">
      <c r="A90" s="120"/>
      <c r="B90" s="72" t="s">
        <v>83</v>
      </c>
      <c r="C90" s="76">
        <v>86</v>
      </c>
      <c r="D90" s="76">
        <v>127</v>
      </c>
      <c r="E90" s="76">
        <v>179</v>
      </c>
      <c r="F90" s="76">
        <v>248</v>
      </c>
      <c r="G90" s="76">
        <v>216</v>
      </c>
      <c r="H90" s="76">
        <v>240</v>
      </c>
      <c r="I90" s="76">
        <v>143</v>
      </c>
      <c r="J90" s="76">
        <v>115</v>
      </c>
      <c r="K90" s="76">
        <v>169</v>
      </c>
      <c r="L90" s="76">
        <v>172</v>
      </c>
      <c r="M90" s="76">
        <v>178</v>
      </c>
      <c r="N90" s="77">
        <v>155</v>
      </c>
      <c r="O90" s="20"/>
      <c r="P90" s="20"/>
      <c r="Q90" s="20"/>
    </row>
    <row r="91" spans="1:19" ht="20.100000000000001" customHeight="1" x14ac:dyDescent="0.15">
      <c r="A91" s="120"/>
      <c r="B91" s="84" t="s">
        <v>0</v>
      </c>
      <c r="C91" s="85">
        <v>100</v>
      </c>
      <c r="D91" s="85">
        <v>100</v>
      </c>
      <c r="E91" s="85">
        <v>100</v>
      </c>
      <c r="F91" s="85">
        <v>100</v>
      </c>
      <c r="G91" s="85">
        <v>100</v>
      </c>
      <c r="H91" s="85">
        <v>100</v>
      </c>
      <c r="I91" s="85">
        <v>100</v>
      </c>
      <c r="J91" s="85">
        <v>100</v>
      </c>
      <c r="K91" s="85">
        <v>100</v>
      </c>
      <c r="L91" s="85">
        <v>100</v>
      </c>
      <c r="M91" s="85">
        <v>100</v>
      </c>
      <c r="N91" s="86">
        <v>100</v>
      </c>
      <c r="O91" s="20"/>
      <c r="P91" s="20"/>
      <c r="Q91" s="20"/>
    </row>
    <row r="92" spans="1:19" ht="20.100000000000001" customHeight="1" x14ac:dyDescent="0.15">
      <c r="A92" s="120" t="s">
        <v>37</v>
      </c>
      <c r="B92" s="78" t="s">
        <v>86</v>
      </c>
      <c r="C92" s="79">
        <v>56</v>
      </c>
      <c r="D92" s="79">
        <v>56</v>
      </c>
      <c r="E92" s="79">
        <v>56</v>
      </c>
      <c r="F92" s="79">
        <v>56</v>
      </c>
      <c r="G92" s="79">
        <v>55</v>
      </c>
      <c r="H92" s="79">
        <v>55</v>
      </c>
      <c r="I92" s="79">
        <v>55</v>
      </c>
      <c r="J92" s="79">
        <v>55</v>
      </c>
      <c r="K92" s="79">
        <v>55</v>
      </c>
      <c r="L92" s="79">
        <v>55</v>
      </c>
      <c r="M92" s="79">
        <v>55</v>
      </c>
      <c r="N92" s="80">
        <v>55</v>
      </c>
      <c r="O92" s="20"/>
      <c r="P92" s="20"/>
      <c r="Q92" s="20"/>
    </row>
    <row r="93" spans="1:19" ht="20.100000000000001" customHeight="1" x14ac:dyDescent="0.15">
      <c r="A93" s="120"/>
      <c r="B93" s="72" t="s">
        <v>83</v>
      </c>
      <c r="C93" s="76">
        <v>26</v>
      </c>
      <c r="D93" s="76">
        <v>49</v>
      </c>
      <c r="E93" s="76">
        <v>47</v>
      </c>
      <c r="F93" s="76">
        <v>55</v>
      </c>
      <c r="G93" s="76">
        <v>54</v>
      </c>
      <c r="H93" s="76">
        <v>49</v>
      </c>
      <c r="I93" s="76">
        <v>43</v>
      </c>
      <c r="J93" s="76">
        <v>35</v>
      </c>
      <c r="K93" s="76">
        <v>46</v>
      </c>
      <c r="L93" s="76">
        <v>47</v>
      </c>
      <c r="M93" s="76">
        <v>49</v>
      </c>
      <c r="N93" s="77">
        <v>44</v>
      </c>
      <c r="O93" s="20"/>
      <c r="P93" s="20"/>
      <c r="Q93" s="20"/>
    </row>
    <row r="94" spans="1:19" ht="20.100000000000001" customHeight="1" x14ac:dyDescent="0.15">
      <c r="A94" s="120"/>
      <c r="B94" s="84" t="s">
        <v>0</v>
      </c>
      <c r="C94" s="85">
        <v>100</v>
      </c>
      <c r="D94" s="85">
        <v>100</v>
      </c>
      <c r="E94" s="85">
        <v>100</v>
      </c>
      <c r="F94" s="85">
        <v>100</v>
      </c>
      <c r="G94" s="85">
        <v>100</v>
      </c>
      <c r="H94" s="85">
        <v>100</v>
      </c>
      <c r="I94" s="85">
        <v>100</v>
      </c>
      <c r="J94" s="85">
        <v>100</v>
      </c>
      <c r="K94" s="85">
        <v>100</v>
      </c>
      <c r="L94" s="85">
        <v>100</v>
      </c>
      <c r="M94" s="85">
        <v>100</v>
      </c>
      <c r="N94" s="86">
        <v>100</v>
      </c>
      <c r="O94" s="20"/>
      <c r="P94" s="20"/>
      <c r="Q94" s="20"/>
    </row>
    <row r="95" spans="1:19" ht="20.100000000000001" customHeight="1" x14ac:dyDescent="0.15">
      <c r="A95" s="120" t="s">
        <v>39</v>
      </c>
      <c r="B95" s="78" t="s">
        <v>86</v>
      </c>
      <c r="C95" s="79">
        <v>129</v>
      </c>
      <c r="D95" s="79">
        <v>129</v>
      </c>
      <c r="E95" s="79">
        <v>129</v>
      </c>
      <c r="F95" s="79">
        <v>129</v>
      </c>
      <c r="G95" s="79">
        <v>129</v>
      </c>
      <c r="H95" s="79">
        <v>129</v>
      </c>
      <c r="I95" s="79">
        <v>129</v>
      </c>
      <c r="J95" s="79">
        <v>129</v>
      </c>
      <c r="K95" s="79">
        <v>125</v>
      </c>
      <c r="L95" s="79">
        <v>125</v>
      </c>
      <c r="M95" s="79">
        <v>125</v>
      </c>
      <c r="N95" s="80">
        <v>125</v>
      </c>
      <c r="O95" s="20"/>
      <c r="P95" s="20"/>
      <c r="Q95" s="20"/>
    </row>
    <row r="96" spans="1:19" ht="20.100000000000001" customHeight="1" x14ac:dyDescent="0.15">
      <c r="A96" s="120"/>
      <c r="B96" s="72" t="s">
        <v>83</v>
      </c>
      <c r="C96" s="76">
        <v>83</v>
      </c>
      <c r="D96" s="76">
        <v>61</v>
      </c>
      <c r="E96" s="76">
        <v>71</v>
      </c>
      <c r="F96" s="76">
        <v>97</v>
      </c>
      <c r="G96" s="76">
        <v>96</v>
      </c>
      <c r="H96" s="76">
        <v>82</v>
      </c>
      <c r="I96" s="76">
        <v>80</v>
      </c>
      <c r="J96" s="76">
        <v>56</v>
      </c>
      <c r="K96" s="76">
        <v>125</v>
      </c>
      <c r="L96" s="76">
        <v>116</v>
      </c>
      <c r="M96" s="76">
        <v>123</v>
      </c>
      <c r="N96" s="77">
        <v>99</v>
      </c>
      <c r="O96" s="20"/>
      <c r="P96" s="20"/>
      <c r="Q96" s="20"/>
    </row>
    <row r="97" spans="1:17" ht="20.100000000000001" customHeight="1" x14ac:dyDescent="0.15">
      <c r="A97" s="120"/>
      <c r="B97" s="84" t="s">
        <v>0</v>
      </c>
      <c r="C97" s="85">
        <v>100</v>
      </c>
      <c r="D97" s="85">
        <v>100</v>
      </c>
      <c r="E97" s="85">
        <v>100</v>
      </c>
      <c r="F97" s="85">
        <v>100</v>
      </c>
      <c r="G97" s="85">
        <v>100</v>
      </c>
      <c r="H97" s="85">
        <v>100</v>
      </c>
      <c r="I97" s="85">
        <v>100</v>
      </c>
      <c r="J97" s="85">
        <v>100</v>
      </c>
      <c r="K97" s="85">
        <v>100</v>
      </c>
      <c r="L97" s="85">
        <v>100</v>
      </c>
      <c r="M97" s="85">
        <v>100</v>
      </c>
      <c r="N97" s="86">
        <v>100</v>
      </c>
      <c r="O97" s="20"/>
      <c r="P97" s="20"/>
      <c r="Q97" s="20"/>
    </row>
    <row r="98" spans="1:17" ht="20.100000000000001" customHeight="1" x14ac:dyDescent="0.15">
      <c r="A98" s="120" t="s">
        <v>11</v>
      </c>
      <c r="B98" s="78" t="s">
        <v>86</v>
      </c>
      <c r="C98" s="79">
        <v>246</v>
      </c>
      <c r="D98" s="79">
        <v>246</v>
      </c>
      <c r="E98" s="79">
        <v>246</v>
      </c>
      <c r="F98" s="79">
        <v>246</v>
      </c>
      <c r="G98" s="79">
        <v>246</v>
      </c>
      <c r="H98" s="79">
        <v>251</v>
      </c>
      <c r="I98" s="79">
        <v>251</v>
      </c>
      <c r="J98" s="79">
        <v>251</v>
      </c>
      <c r="K98" s="79">
        <v>251</v>
      </c>
      <c r="L98" s="79">
        <v>251</v>
      </c>
      <c r="M98" s="79">
        <v>251</v>
      </c>
      <c r="N98" s="80">
        <v>251</v>
      </c>
      <c r="O98" s="20"/>
      <c r="P98" s="20"/>
      <c r="Q98" s="20"/>
    </row>
    <row r="99" spans="1:17" ht="20.100000000000001" customHeight="1" x14ac:dyDescent="0.15">
      <c r="A99" s="120"/>
      <c r="B99" s="72" t="s">
        <v>83</v>
      </c>
      <c r="C99" s="76">
        <v>98</v>
      </c>
      <c r="D99" s="76">
        <v>139</v>
      </c>
      <c r="E99" s="76">
        <v>218</v>
      </c>
      <c r="F99" s="76">
        <v>246</v>
      </c>
      <c r="G99" s="76">
        <v>241</v>
      </c>
      <c r="H99" s="76">
        <v>251</v>
      </c>
      <c r="I99" s="76">
        <v>185</v>
      </c>
      <c r="J99" s="76">
        <v>192</v>
      </c>
      <c r="K99" s="76">
        <v>224</v>
      </c>
      <c r="L99" s="76">
        <v>236</v>
      </c>
      <c r="M99" s="76">
        <v>241</v>
      </c>
      <c r="N99" s="77">
        <v>205</v>
      </c>
      <c r="O99" s="20"/>
      <c r="P99" s="20"/>
      <c r="Q99" s="20"/>
    </row>
    <row r="100" spans="1:17" ht="20.100000000000001" customHeight="1" x14ac:dyDescent="0.15">
      <c r="A100" s="120"/>
      <c r="B100" s="84" t="s">
        <v>0</v>
      </c>
      <c r="C100" s="85">
        <v>100</v>
      </c>
      <c r="D100" s="85">
        <v>100</v>
      </c>
      <c r="E100" s="85">
        <v>100</v>
      </c>
      <c r="F100" s="85">
        <v>100</v>
      </c>
      <c r="G100" s="85">
        <v>100</v>
      </c>
      <c r="H100" s="85">
        <v>100</v>
      </c>
      <c r="I100" s="85">
        <v>100</v>
      </c>
      <c r="J100" s="85">
        <v>100</v>
      </c>
      <c r="K100" s="85">
        <v>100</v>
      </c>
      <c r="L100" s="85">
        <v>100</v>
      </c>
      <c r="M100" s="85">
        <v>100</v>
      </c>
      <c r="N100" s="86">
        <v>100</v>
      </c>
      <c r="O100" s="20"/>
      <c r="P100" s="20"/>
      <c r="Q100" s="20"/>
    </row>
    <row r="101" spans="1:17" ht="20.100000000000001" customHeight="1" x14ac:dyDescent="0.15">
      <c r="A101" s="120" t="s">
        <v>16</v>
      </c>
      <c r="B101" s="78" t="s">
        <v>86</v>
      </c>
      <c r="C101" s="79">
        <v>74</v>
      </c>
      <c r="D101" s="79">
        <v>74</v>
      </c>
      <c r="E101" s="79">
        <v>74</v>
      </c>
      <c r="F101" s="79">
        <v>74</v>
      </c>
      <c r="G101" s="79">
        <v>74</v>
      </c>
      <c r="H101" s="79">
        <v>74</v>
      </c>
      <c r="I101" s="79">
        <v>74</v>
      </c>
      <c r="J101" s="79">
        <v>74</v>
      </c>
      <c r="K101" s="79">
        <v>68</v>
      </c>
      <c r="L101" s="79">
        <v>68</v>
      </c>
      <c r="M101" s="79">
        <v>68</v>
      </c>
      <c r="N101" s="80">
        <v>68</v>
      </c>
      <c r="O101" s="20"/>
      <c r="P101" s="20"/>
      <c r="Q101" s="20"/>
    </row>
    <row r="102" spans="1:17" ht="20.100000000000001" customHeight="1" x14ac:dyDescent="0.15">
      <c r="A102" s="120"/>
      <c r="B102" s="72" t="s">
        <v>83</v>
      </c>
      <c r="C102" s="76">
        <v>20</v>
      </c>
      <c r="D102" s="76">
        <v>31</v>
      </c>
      <c r="E102" s="76">
        <v>38</v>
      </c>
      <c r="F102" s="76">
        <v>68</v>
      </c>
      <c r="G102" s="76">
        <v>58</v>
      </c>
      <c r="H102" s="76">
        <v>56</v>
      </c>
      <c r="I102" s="76">
        <v>26</v>
      </c>
      <c r="J102" s="76">
        <v>41</v>
      </c>
      <c r="K102" s="76">
        <v>55</v>
      </c>
      <c r="L102" s="76">
        <v>64</v>
      </c>
      <c r="M102" s="76">
        <v>67</v>
      </c>
      <c r="N102" s="77">
        <v>55</v>
      </c>
      <c r="O102" s="20"/>
      <c r="P102" s="20"/>
      <c r="Q102" s="20"/>
    </row>
    <row r="103" spans="1:17" ht="20.100000000000001" customHeight="1" x14ac:dyDescent="0.15">
      <c r="A103" s="120"/>
      <c r="B103" s="84" t="s">
        <v>0</v>
      </c>
      <c r="C103" s="85">
        <v>100</v>
      </c>
      <c r="D103" s="85">
        <v>100</v>
      </c>
      <c r="E103" s="85">
        <v>100</v>
      </c>
      <c r="F103" s="85">
        <v>100</v>
      </c>
      <c r="G103" s="85">
        <v>100</v>
      </c>
      <c r="H103" s="85">
        <v>100</v>
      </c>
      <c r="I103" s="85">
        <v>100</v>
      </c>
      <c r="J103" s="85">
        <v>100</v>
      </c>
      <c r="K103" s="85">
        <v>100</v>
      </c>
      <c r="L103" s="85">
        <v>100</v>
      </c>
      <c r="M103" s="85">
        <v>100</v>
      </c>
      <c r="N103" s="86">
        <v>100</v>
      </c>
      <c r="O103" s="20"/>
      <c r="P103" s="20"/>
      <c r="Q103" s="20"/>
    </row>
    <row r="104" spans="1:17" ht="20.100000000000001" customHeight="1" x14ac:dyDescent="0.15">
      <c r="A104" s="120" t="s">
        <v>43</v>
      </c>
      <c r="B104" s="78" t="s">
        <v>86</v>
      </c>
      <c r="C104" s="79">
        <v>54</v>
      </c>
      <c r="D104" s="79">
        <v>54</v>
      </c>
      <c r="E104" s="79">
        <v>54</v>
      </c>
      <c r="F104" s="79">
        <v>52</v>
      </c>
      <c r="G104" s="79">
        <v>53</v>
      </c>
      <c r="H104" s="79">
        <v>53</v>
      </c>
      <c r="I104" s="79">
        <v>53</v>
      </c>
      <c r="J104" s="79">
        <v>53</v>
      </c>
      <c r="K104" s="79">
        <v>53</v>
      </c>
      <c r="L104" s="79">
        <v>53</v>
      </c>
      <c r="M104" s="79">
        <v>60</v>
      </c>
      <c r="N104" s="80">
        <v>60</v>
      </c>
      <c r="O104" s="20"/>
      <c r="P104" s="20"/>
      <c r="Q104" s="20"/>
    </row>
    <row r="105" spans="1:17" ht="20.100000000000001" customHeight="1" x14ac:dyDescent="0.15">
      <c r="A105" s="120"/>
      <c r="B105" s="72" t="s">
        <v>83</v>
      </c>
      <c r="C105" s="76">
        <v>20</v>
      </c>
      <c r="D105" s="76">
        <v>16</v>
      </c>
      <c r="E105" s="76">
        <v>41</v>
      </c>
      <c r="F105" s="76">
        <v>43</v>
      </c>
      <c r="G105" s="76">
        <v>53</v>
      </c>
      <c r="H105" s="76">
        <v>50</v>
      </c>
      <c r="I105" s="76">
        <v>27</v>
      </c>
      <c r="J105" s="76">
        <v>21</v>
      </c>
      <c r="K105" s="76">
        <v>39</v>
      </c>
      <c r="L105" s="76">
        <v>53</v>
      </c>
      <c r="M105" s="76">
        <v>60</v>
      </c>
      <c r="N105" s="77">
        <v>32</v>
      </c>
      <c r="O105" s="20"/>
      <c r="P105" s="20"/>
      <c r="Q105" s="20"/>
    </row>
    <row r="106" spans="1:17" ht="20.100000000000001" customHeight="1" x14ac:dyDescent="0.15">
      <c r="A106" s="120"/>
      <c r="B106" s="84" t="s">
        <v>0</v>
      </c>
      <c r="C106" s="85">
        <v>100</v>
      </c>
      <c r="D106" s="85">
        <v>100</v>
      </c>
      <c r="E106" s="85">
        <v>100</v>
      </c>
      <c r="F106" s="85">
        <v>100</v>
      </c>
      <c r="G106" s="85">
        <v>100</v>
      </c>
      <c r="H106" s="85">
        <v>100</v>
      </c>
      <c r="I106" s="85">
        <v>100</v>
      </c>
      <c r="J106" s="85">
        <v>100</v>
      </c>
      <c r="K106" s="85">
        <v>100</v>
      </c>
      <c r="L106" s="85">
        <v>100</v>
      </c>
      <c r="M106" s="85">
        <v>100</v>
      </c>
      <c r="N106" s="86">
        <v>100</v>
      </c>
      <c r="O106" s="20"/>
      <c r="P106" s="20"/>
      <c r="Q106" s="20"/>
    </row>
    <row r="107" spans="1:17" ht="20.100000000000001" customHeight="1" x14ac:dyDescent="0.15">
      <c r="A107" s="121" t="s">
        <v>44</v>
      </c>
      <c r="B107" s="78" t="s">
        <v>86</v>
      </c>
      <c r="C107" s="79">
        <v>72</v>
      </c>
      <c r="D107" s="79">
        <v>72</v>
      </c>
      <c r="E107" s="79">
        <v>72</v>
      </c>
      <c r="F107" s="79">
        <v>74</v>
      </c>
      <c r="G107" s="79">
        <v>77</v>
      </c>
      <c r="H107" s="79">
        <v>77</v>
      </c>
      <c r="I107" s="79">
        <v>77</v>
      </c>
      <c r="J107" s="79">
        <v>77</v>
      </c>
      <c r="K107" s="79">
        <v>77</v>
      </c>
      <c r="L107" s="79">
        <v>77</v>
      </c>
      <c r="M107" s="79">
        <v>77</v>
      </c>
      <c r="N107" s="80">
        <v>77</v>
      </c>
      <c r="O107" s="20"/>
      <c r="P107" s="20"/>
      <c r="Q107" s="20"/>
    </row>
    <row r="108" spans="1:17" ht="20.100000000000001" customHeight="1" x14ac:dyDescent="0.15">
      <c r="A108" s="122"/>
      <c r="B108" s="72" t="s">
        <v>83</v>
      </c>
      <c r="C108" s="76">
        <v>43</v>
      </c>
      <c r="D108" s="76">
        <v>48</v>
      </c>
      <c r="E108" s="76">
        <v>52</v>
      </c>
      <c r="F108" s="76">
        <v>74</v>
      </c>
      <c r="G108" s="76">
        <v>77</v>
      </c>
      <c r="H108" s="76">
        <v>70</v>
      </c>
      <c r="I108" s="76">
        <v>44</v>
      </c>
      <c r="J108" s="76">
        <v>52</v>
      </c>
      <c r="K108" s="76">
        <v>72</v>
      </c>
      <c r="L108" s="76">
        <v>75</v>
      </c>
      <c r="M108" s="76">
        <v>72</v>
      </c>
      <c r="N108" s="77">
        <v>67</v>
      </c>
      <c r="O108" s="20"/>
      <c r="P108" s="20"/>
      <c r="Q108" s="20"/>
    </row>
    <row r="109" spans="1:17" ht="20.100000000000001" customHeight="1" x14ac:dyDescent="0.15">
      <c r="A109" s="123"/>
      <c r="B109" s="84" t="s">
        <v>0</v>
      </c>
      <c r="C109" s="85">
        <v>100</v>
      </c>
      <c r="D109" s="85">
        <v>100</v>
      </c>
      <c r="E109" s="85">
        <v>100</v>
      </c>
      <c r="F109" s="85">
        <v>100</v>
      </c>
      <c r="G109" s="85">
        <v>100</v>
      </c>
      <c r="H109" s="85">
        <v>100</v>
      </c>
      <c r="I109" s="85">
        <v>100</v>
      </c>
      <c r="J109" s="85">
        <v>100</v>
      </c>
      <c r="K109" s="85">
        <v>100</v>
      </c>
      <c r="L109" s="85">
        <v>100</v>
      </c>
      <c r="M109" s="85">
        <v>100</v>
      </c>
      <c r="N109" s="86">
        <v>100</v>
      </c>
      <c r="O109" s="20"/>
      <c r="P109" s="20"/>
      <c r="Q109" s="20"/>
    </row>
    <row r="110" spans="1:17" ht="20.100000000000001" customHeight="1" x14ac:dyDescent="0.15">
      <c r="A110" s="121" t="s">
        <v>45</v>
      </c>
      <c r="B110" s="78" t="s">
        <v>86</v>
      </c>
      <c r="C110" s="79">
        <v>108</v>
      </c>
      <c r="D110" s="79">
        <v>108</v>
      </c>
      <c r="E110" s="79">
        <v>108</v>
      </c>
      <c r="F110" s="79">
        <v>108</v>
      </c>
      <c r="G110" s="79">
        <v>120</v>
      </c>
      <c r="H110" s="79">
        <v>120</v>
      </c>
      <c r="I110" s="79">
        <v>120</v>
      </c>
      <c r="J110" s="79">
        <v>120</v>
      </c>
      <c r="K110" s="79">
        <v>120</v>
      </c>
      <c r="L110" s="79">
        <v>120</v>
      </c>
      <c r="M110" s="79">
        <v>120</v>
      </c>
      <c r="N110" s="80">
        <v>120</v>
      </c>
      <c r="O110" s="20"/>
      <c r="P110" s="20"/>
      <c r="Q110" s="20"/>
    </row>
    <row r="111" spans="1:17" ht="20.100000000000001" customHeight="1" x14ac:dyDescent="0.15">
      <c r="A111" s="122"/>
      <c r="B111" s="72" t="s">
        <v>83</v>
      </c>
      <c r="C111" s="76">
        <v>43</v>
      </c>
      <c r="D111" s="76">
        <v>33</v>
      </c>
      <c r="E111" s="76">
        <v>61</v>
      </c>
      <c r="F111" s="76">
        <v>97</v>
      </c>
      <c r="G111" s="76">
        <v>120</v>
      </c>
      <c r="H111" s="76">
        <v>83</v>
      </c>
      <c r="I111" s="76">
        <v>49</v>
      </c>
      <c r="J111" s="76">
        <v>58</v>
      </c>
      <c r="K111" s="76">
        <v>80</v>
      </c>
      <c r="L111" s="76">
        <v>83</v>
      </c>
      <c r="M111" s="76">
        <v>97</v>
      </c>
      <c r="N111" s="77">
        <v>91</v>
      </c>
      <c r="O111" s="20"/>
      <c r="P111" s="20"/>
      <c r="Q111" s="20"/>
    </row>
    <row r="112" spans="1:17" ht="20.100000000000001" customHeight="1" x14ac:dyDescent="0.15">
      <c r="A112" s="123"/>
      <c r="B112" s="84" t="s">
        <v>0</v>
      </c>
      <c r="C112" s="85">
        <v>100</v>
      </c>
      <c r="D112" s="85">
        <v>100</v>
      </c>
      <c r="E112" s="85">
        <v>100</v>
      </c>
      <c r="F112" s="85">
        <v>100</v>
      </c>
      <c r="G112" s="85">
        <v>100</v>
      </c>
      <c r="H112" s="85">
        <v>100</v>
      </c>
      <c r="I112" s="85">
        <v>100</v>
      </c>
      <c r="J112" s="85">
        <v>100</v>
      </c>
      <c r="K112" s="85">
        <v>100</v>
      </c>
      <c r="L112" s="85">
        <v>100</v>
      </c>
      <c r="M112" s="85">
        <v>100</v>
      </c>
      <c r="N112" s="86">
        <v>100</v>
      </c>
      <c r="O112" s="20"/>
      <c r="P112" s="20"/>
      <c r="Q112" s="20"/>
    </row>
    <row r="113" spans="1:17" ht="20.100000000000001" customHeight="1" x14ac:dyDescent="0.15">
      <c r="A113" s="121" t="s">
        <v>46</v>
      </c>
      <c r="B113" s="78" t="s">
        <v>86</v>
      </c>
      <c r="C113" s="79">
        <v>409</v>
      </c>
      <c r="D113" s="79">
        <v>409</v>
      </c>
      <c r="E113" s="79">
        <v>409</v>
      </c>
      <c r="F113" s="79">
        <v>409</v>
      </c>
      <c r="G113" s="79">
        <v>331</v>
      </c>
      <c r="H113" s="79">
        <v>331</v>
      </c>
      <c r="I113" s="79">
        <v>331</v>
      </c>
      <c r="J113" s="79">
        <v>331</v>
      </c>
      <c r="K113" s="79">
        <v>331</v>
      </c>
      <c r="L113" s="79">
        <v>331</v>
      </c>
      <c r="M113" s="79">
        <v>331</v>
      </c>
      <c r="N113" s="80">
        <v>331</v>
      </c>
      <c r="O113" s="20"/>
      <c r="P113" s="20"/>
      <c r="Q113" s="20"/>
    </row>
    <row r="114" spans="1:17" ht="20.100000000000001" customHeight="1" x14ac:dyDescent="0.15">
      <c r="A114" s="122"/>
      <c r="B114" s="72" t="s">
        <v>83</v>
      </c>
      <c r="C114" s="76">
        <v>175</v>
      </c>
      <c r="D114" s="76">
        <v>238</v>
      </c>
      <c r="E114" s="76">
        <v>241</v>
      </c>
      <c r="F114" s="76">
        <v>313</v>
      </c>
      <c r="G114" s="76">
        <v>331</v>
      </c>
      <c r="H114" s="76">
        <v>270</v>
      </c>
      <c r="I114" s="76">
        <v>263</v>
      </c>
      <c r="J114" s="76">
        <v>257</v>
      </c>
      <c r="K114" s="76">
        <v>264</v>
      </c>
      <c r="L114" s="76">
        <v>274</v>
      </c>
      <c r="M114" s="76">
        <v>283</v>
      </c>
      <c r="N114" s="77">
        <v>259</v>
      </c>
      <c r="O114" s="20"/>
      <c r="P114" s="20"/>
      <c r="Q114" s="20"/>
    </row>
    <row r="115" spans="1:17" ht="20.100000000000001" customHeight="1" x14ac:dyDescent="0.15">
      <c r="A115" s="123"/>
      <c r="B115" s="84" t="s">
        <v>0</v>
      </c>
      <c r="C115" s="85">
        <v>100</v>
      </c>
      <c r="D115" s="85">
        <v>100</v>
      </c>
      <c r="E115" s="85">
        <v>100</v>
      </c>
      <c r="F115" s="85">
        <v>100</v>
      </c>
      <c r="G115" s="85">
        <v>100</v>
      </c>
      <c r="H115" s="85">
        <v>100</v>
      </c>
      <c r="I115" s="85">
        <v>100</v>
      </c>
      <c r="J115" s="85">
        <v>100</v>
      </c>
      <c r="K115" s="85">
        <v>100</v>
      </c>
      <c r="L115" s="85">
        <v>100</v>
      </c>
      <c r="M115" s="85">
        <v>100</v>
      </c>
      <c r="N115" s="86">
        <v>100</v>
      </c>
      <c r="O115" s="20"/>
      <c r="P115" s="20"/>
      <c r="Q115" s="20"/>
    </row>
    <row r="116" spans="1:17" ht="20.100000000000001" customHeight="1" x14ac:dyDescent="0.15">
      <c r="A116" s="121" t="s">
        <v>47</v>
      </c>
      <c r="B116" s="78" t="s">
        <v>86</v>
      </c>
      <c r="C116" s="79">
        <v>218</v>
      </c>
      <c r="D116" s="79">
        <v>218</v>
      </c>
      <c r="E116" s="79">
        <v>218</v>
      </c>
      <c r="F116" s="79">
        <v>218</v>
      </c>
      <c r="G116" s="79">
        <v>218</v>
      </c>
      <c r="H116" s="79">
        <v>218</v>
      </c>
      <c r="I116" s="79">
        <v>218</v>
      </c>
      <c r="J116" s="79">
        <v>218</v>
      </c>
      <c r="K116" s="79">
        <v>218</v>
      </c>
      <c r="L116" s="79">
        <v>218</v>
      </c>
      <c r="M116" s="79">
        <v>194</v>
      </c>
      <c r="N116" s="80">
        <v>194</v>
      </c>
      <c r="O116" s="20"/>
      <c r="P116" s="20"/>
      <c r="Q116" s="20"/>
    </row>
    <row r="117" spans="1:17" ht="20.100000000000001" customHeight="1" x14ac:dyDescent="0.15">
      <c r="A117" s="122"/>
      <c r="B117" s="72" t="s">
        <v>83</v>
      </c>
      <c r="C117" s="76">
        <v>161</v>
      </c>
      <c r="D117" s="76">
        <v>121</v>
      </c>
      <c r="E117" s="76">
        <v>126</v>
      </c>
      <c r="F117" s="76">
        <v>141</v>
      </c>
      <c r="G117" s="76">
        <v>136</v>
      </c>
      <c r="H117" s="76">
        <v>125</v>
      </c>
      <c r="I117" s="76">
        <v>113</v>
      </c>
      <c r="J117" s="76">
        <v>173</v>
      </c>
      <c r="K117" s="76">
        <v>194</v>
      </c>
      <c r="L117" s="76">
        <v>185</v>
      </c>
      <c r="M117" s="76">
        <v>193</v>
      </c>
      <c r="N117" s="77">
        <v>181</v>
      </c>
      <c r="O117" s="20"/>
      <c r="P117" s="20"/>
      <c r="Q117" s="20"/>
    </row>
    <row r="118" spans="1:17" ht="20.100000000000001" customHeight="1" x14ac:dyDescent="0.15">
      <c r="A118" s="123"/>
      <c r="B118" s="84" t="s">
        <v>0</v>
      </c>
      <c r="C118" s="85">
        <v>100</v>
      </c>
      <c r="D118" s="85">
        <v>100</v>
      </c>
      <c r="E118" s="85">
        <v>100</v>
      </c>
      <c r="F118" s="85">
        <v>100</v>
      </c>
      <c r="G118" s="85">
        <v>100</v>
      </c>
      <c r="H118" s="85">
        <v>100</v>
      </c>
      <c r="I118" s="85">
        <v>100</v>
      </c>
      <c r="J118" s="85">
        <v>100</v>
      </c>
      <c r="K118" s="85">
        <v>100</v>
      </c>
      <c r="L118" s="85">
        <v>100</v>
      </c>
      <c r="M118" s="85">
        <v>100</v>
      </c>
      <c r="N118" s="86">
        <v>100</v>
      </c>
      <c r="O118" s="20"/>
      <c r="P118" s="20"/>
      <c r="Q118" s="20"/>
    </row>
    <row r="119" spans="1:17" ht="20.100000000000001" customHeight="1" x14ac:dyDescent="0.15">
      <c r="A119" s="121" t="s">
        <v>50</v>
      </c>
      <c r="B119" s="78" t="s">
        <v>86</v>
      </c>
      <c r="C119" s="79">
        <v>127</v>
      </c>
      <c r="D119" s="79">
        <v>127</v>
      </c>
      <c r="E119" s="79">
        <v>127</v>
      </c>
      <c r="F119" s="79">
        <v>127</v>
      </c>
      <c r="G119" s="79">
        <v>123</v>
      </c>
      <c r="H119" s="79">
        <v>123</v>
      </c>
      <c r="I119" s="79">
        <v>123</v>
      </c>
      <c r="J119" s="79">
        <v>123</v>
      </c>
      <c r="K119" s="79">
        <v>123</v>
      </c>
      <c r="L119" s="79">
        <v>118</v>
      </c>
      <c r="M119" s="79">
        <v>118</v>
      </c>
      <c r="N119" s="80">
        <v>118</v>
      </c>
      <c r="O119" s="20"/>
      <c r="P119" s="20"/>
      <c r="Q119" s="20"/>
    </row>
    <row r="120" spans="1:17" ht="20.100000000000001" customHeight="1" x14ac:dyDescent="0.15">
      <c r="A120" s="122"/>
      <c r="B120" s="72" t="s">
        <v>83</v>
      </c>
      <c r="C120" s="76">
        <v>58</v>
      </c>
      <c r="D120" s="76">
        <v>47</v>
      </c>
      <c r="E120" s="76">
        <v>88</v>
      </c>
      <c r="F120" s="76">
        <v>109</v>
      </c>
      <c r="G120" s="76">
        <v>118</v>
      </c>
      <c r="H120" s="76">
        <v>116</v>
      </c>
      <c r="I120" s="76">
        <v>79</v>
      </c>
      <c r="J120" s="76">
        <v>54</v>
      </c>
      <c r="K120" s="76">
        <v>110</v>
      </c>
      <c r="L120" s="76">
        <v>110</v>
      </c>
      <c r="M120" s="76">
        <v>115</v>
      </c>
      <c r="N120" s="77">
        <v>101</v>
      </c>
      <c r="O120" s="20"/>
      <c r="P120" s="20"/>
      <c r="Q120" s="20"/>
    </row>
    <row r="121" spans="1:17" ht="20.100000000000001" customHeight="1" x14ac:dyDescent="0.15">
      <c r="A121" s="123"/>
      <c r="B121" s="84" t="s">
        <v>0</v>
      </c>
      <c r="C121" s="85">
        <v>99</v>
      </c>
      <c r="D121" s="85">
        <v>98</v>
      </c>
      <c r="E121" s="85">
        <v>99</v>
      </c>
      <c r="F121" s="85">
        <v>100</v>
      </c>
      <c r="G121" s="85">
        <v>100</v>
      </c>
      <c r="H121" s="85">
        <v>100</v>
      </c>
      <c r="I121" s="85">
        <v>99</v>
      </c>
      <c r="J121" s="85">
        <v>99</v>
      </c>
      <c r="K121" s="85">
        <v>100</v>
      </c>
      <c r="L121" s="85">
        <v>100</v>
      </c>
      <c r="M121" s="85">
        <v>100</v>
      </c>
      <c r="N121" s="86">
        <v>100</v>
      </c>
      <c r="O121" s="20"/>
      <c r="P121" s="20"/>
      <c r="Q121" s="20"/>
    </row>
    <row r="122" spans="1:17" ht="20.100000000000001" customHeight="1" x14ac:dyDescent="0.15">
      <c r="A122" s="121" t="s">
        <v>87</v>
      </c>
      <c r="B122" s="78" t="s">
        <v>86</v>
      </c>
      <c r="C122" s="79">
        <v>67</v>
      </c>
      <c r="D122" s="79">
        <v>67</v>
      </c>
      <c r="E122" s="79">
        <v>67</v>
      </c>
      <c r="F122" s="79">
        <v>67</v>
      </c>
      <c r="G122" s="79">
        <v>63</v>
      </c>
      <c r="H122" s="79">
        <v>63</v>
      </c>
      <c r="I122" s="79">
        <v>63</v>
      </c>
      <c r="J122" s="79">
        <v>63</v>
      </c>
      <c r="K122" s="79">
        <v>63</v>
      </c>
      <c r="L122" s="79">
        <v>63</v>
      </c>
      <c r="M122" s="79">
        <v>63</v>
      </c>
      <c r="N122" s="80">
        <v>63</v>
      </c>
      <c r="O122" s="20"/>
      <c r="P122" s="20"/>
      <c r="Q122" s="20"/>
    </row>
    <row r="123" spans="1:17" ht="20.100000000000001" customHeight="1" x14ac:dyDescent="0.15">
      <c r="A123" s="122"/>
      <c r="B123" s="72" t="s">
        <v>83</v>
      </c>
      <c r="C123" s="76">
        <v>33</v>
      </c>
      <c r="D123" s="76">
        <v>37</v>
      </c>
      <c r="E123" s="76">
        <v>41</v>
      </c>
      <c r="F123" s="76">
        <v>58</v>
      </c>
      <c r="G123" s="76">
        <v>63</v>
      </c>
      <c r="H123" s="76">
        <v>59</v>
      </c>
      <c r="I123" s="76">
        <v>33</v>
      </c>
      <c r="J123" s="76">
        <v>41</v>
      </c>
      <c r="K123" s="76">
        <v>59</v>
      </c>
      <c r="L123" s="76">
        <v>55</v>
      </c>
      <c r="M123" s="76">
        <v>56</v>
      </c>
      <c r="N123" s="77">
        <v>55</v>
      </c>
      <c r="O123" s="20"/>
      <c r="P123" s="20"/>
      <c r="Q123" s="20"/>
    </row>
    <row r="124" spans="1:17" ht="20.100000000000001" customHeight="1" x14ac:dyDescent="0.15">
      <c r="A124" s="123"/>
      <c r="B124" s="84" t="s">
        <v>0</v>
      </c>
      <c r="C124" s="85">
        <v>100</v>
      </c>
      <c r="D124" s="85">
        <v>100</v>
      </c>
      <c r="E124" s="85">
        <v>100</v>
      </c>
      <c r="F124" s="85">
        <v>100</v>
      </c>
      <c r="G124" s="85">
        <v>100</v>
      </c>
      <c r="H124" s="85">
        <v>100</v>
      </c>
      <c r="I124" s="85">
        <v>100</v>
      </c>
      <c r="J124" s="85">
        <v>100</v>
      </c>
      <c r="K124" s="85">
        <v>100</v>
      </c>
      <c r="L124" s="85">
        <v>100</v>
      </c>
      <c r="M124" s="85">
        <v>100</v>
      </c>
      <c r="N124" s="86">
        <v>100</v>
      </c>
      <c r="O124" s="20"/>
      <c r="P124" s="20"/>
      <c r="Q124" s="20"/>
    </row>
    <row r="125" spans="1:17" ht="20.100000000000001" customHeight="1" x14ac:dyDescent="0.15">
      <c r="A125" s="121" t="s">
        <v>75</v>
      </c>
      <c r="B125" s="78" t="s">
        <v>86</v>
      </c>
      <c r="C125" s="79">
        <v>109</v>
      </c>
      <c r="D125" s="79">
        <v>109</v>
      </c>
      <c r="E125" s="79">
        <v>109</v>
      </c>
      <c r="F125" s="79">
        <v>109</v>
      </c>
      <c r="G125" s="79">
        <v>109</v>
      </c>
      <c r="H125" s="79">
        <v>109</v>
      </c>
      <c r="I125" s="79">
        <v>108</v>
      </c>
      <c r="J125" s="79">
        <v>107</v>
      </c>
      <c r="K125" s="79">
        <v>107</v>
      </c>
      <c r="L125" s="79">
        <v>107</v>
      </c>
      <c r="M125" s="79">
        <v>107</v>
      </c>
      <c r="N125" s="80">
        <v>107</v>
      </c>
      <c r="O125" s="20"/>
      <c r="P125" s="20"/>
      <c r="Q125" s="20"/>
    </row>
    <row r="126" spans="1:17" ht="20.100000000000001" customHeight="1" x14ac:dyDescent="0.15">
      <c r="A126" s="122"/>
      <c r="B126" s="72" t="s">
        <v>83</v>
      </c>
      <c r="C126" s="76">
        <v>107</v>
      </c>
      <c r="D126" s="76">
        <v>106</v>
      </c>
      <c r="E126" s="76">
        <v>106</v>
      </c>
      <c r="F126" s="76">
        <v>103</v>
      </c>
      <c r="G126" s="76">
        <v>101</v>
      </c>
      <c r="H126" s="76">
        <v>101</v>
      </c>
      <c r="I126" s="76">
        <v>107</v>
      </c>
      <c r="J126" s="76">
        <v>107</v>
      </c>
      <c r="K126" s="76">
        <v>106</v>
      </c>
      <c r="L126" s="76">
        <v>103</v>
      </c>
      <c r="M126" s="76">
        <v>104</v>
      </c>
      <c r="N126" s="77">
        <v>105</v>
      </c>
      <c r="O126" s="20"/>
      <c r="P126" s="20"/>
      <c r="Q126" s="20"/>
    </row>
    <row r="127" spans="1:17" ht="20.100000000000001" customHeight="1" x14ac:dyDescent="0.15">
      <c r="A127" s="123"/>
      <c r="B127" s="84" t="s">
        <v>0</v>
      </c>
      <c r="C127" s="85">
        <v>100</v>
      </c>
      <c r="D127" s="85">
        <v>100</v>
      </c>
      <c r="E127" s="85">
        <v>100</v>
      </c>
      <c r="F127" s="85">
        <v>100</v>
      </c>
      <c r="G127" s="85">
        <v>100</v>
      </c>
      <c r="H127" s="85">
        <v>100</v>
      </c>
      <c r="I127" s="85">
        <v>100</v>
      </c>
      <c r="J127" s="85">
        <v>100</v>
      </c>
      <c r="K127" s="85">
        <v>100</v>
      </c>
      <c r="L127" s="85">
        <v>100</v>
      </c>
      <c r="M127" s="85">
        <v>100</v>
      </c>
      <c r="N127" s="86">
        <v>100</v>
      </c>
      <c r="O127" s="20"/>
      <c r="P127" s="20"/>
      <c r="Q127" s="20"/>
    </row>
    <row r="128" spans="1:17" ht="20.100000000000001" customHeight="1" x14ac:dyDescent="0.15">
      <c r="A128" s="121" t="s">
        <v>80</v>
      </c>
      <c r="B128" s="78" t="s">
        <v>86</v>
      </c>
      <c r="C128" s="79">
        <v>71</v>
      </c>
      <c r="D128" s="79">
        <v>71</v>
      </c>
      <c r="E128" s="79">
        <v>71</v>
      </c>
      <c r="F128" s="79">
        <v>71</v>
      </c>
      <c r="G128" s="79">
        <v>71</v>
      </c>
      <c r="H128" s="79">
        <v>71</v>
      </c>
      <c r="I128" s="79">
        <v>70</v>
      </c>
      <c r="J128" s="79">
        <v>70</v>
      </c>
      <c r="K128" s="79">
        <v>70</v>
      </c>
      <c r="L128" s="79">
        <v>71</v>
      </c>
      <c r="M128" s="79">
        <v>71</v>
      </c>
      <c r="N128" s="80">
        <v>71</v>
      </c>
      <c r="O128" s="20"/>
      <c r="P128" s="20"/>
      <c r="Q128" s="20"/>
    </row>
    <row r="129" spans="1:18" ht="20.100000000000001" customHeight="1" x14ac:dyDescent="0.15">
      <c r="A129" s="122"/>
      <c r="B129" s="72" t="s">
        <v>83</v>
      </c>
      <c r="C129" s="76">
        <v>70</v>
      </c>
      <c r="D129" s="76">
        <v>70</v>
      </c>
      <c r="E129" s="76">
        <v>70</v>
      </c>
      <c r="F129" s="76">
        <v>70</v>
      </c>
      <c r="G129" s="76">
        <v>70</v>
      </c>
      <c r="H129" s="76">
        <v>70</v>
      </c>
      <c r="I129" s="76">
        <v>70</v>
      </c>
      <c r="J129" s="76">
        <v>70</v>
      </c>
      <c r="K129" s="76">
        <v>70</v>
      </c>
      <c r="L129" s="76">
        <v>71</v>
      </c>
      <c r="M129" s="76">
        <v>70</v>
      </c>
      <c r="N129" s="77">
        <v>71</v>
      </c>
      <c r="O129" s="20"/>
      <c r="P129" s="20"/>
      <c r="Q129" s="20"/>
    </row>
    <row r="130" spans="1:18" ht="20.100000000000001" customHeight="1" x14ac:dyDescent="0.15">
      <c r="A130" s="123"/>
      <c r="B130" s="84" t="s">
        <v>0</v>
      </c>
      <c r="C130" s="85">
        <v>100</v>
      </c>
      <c r="D130" s="85">
        <v>100</v>
      </c>
      <c r="E130" s="85">
        <v>100</v>
      </c>
      <c r="F130" s="85">
        <v>100</v>
      </c>
      <c r="G130" s="85">
        <v>100</v>
      </c>
      <c r="H130" s="85">
        <v>100</v>
      </c>
      <c r="I130" s="85">
        <v>100</v>
      </c>
      <c r="J130" s="85">
        <v>100</v>
      </c>
      <c r="K130" s="85">
        <v>100</v>
      </c>
      <c r="L130" s="85">
        <v>100</v>
      </c>
      <c r="M130" s="85">
        <v>100</v>
      </c>
      <c r="N130" s="86">
        <v>100</v>
      </c>
      <c r="O130" s="20"/>
      <c r="P130" s="20"/>
      <c r="Q130" s="20"/>
    </row>
    <row r="131" spans="1:18" ht="20.100000000000001" customHeight="1" x14ac:dyDescent="0.15">
      <c r="A131" s="125" t="s">
        <v>78</v>
      </c>
      <c r="B131" s="78" t="s">
        <v>86</v>
      </c>
      <c r="C131" s="79">
        <v>22</v>
      </c>
      <c r="D131" s="79">
        <v>22</v>
      </c>
      <c r="E131" s="79">
        <v>22</v>
      </c>
      <c r="F131" s="79">
        <v>22</v>
      </c>
      <c r="G131" s="79">
        <v>22</v>
      </c>
      <c r="H131" s="79">
        <v>22</v>
      </c>
      <c r="I131" s="79">
        <v>22</v>
      </c>
      <c r="J131" s="79">
        <v>22</v>
      </c>
      <c r="K131" s="79">
        <v>22</v>
      </c>
      <c r="L131" s="79">
        <v>23</v>
      </c>
      <c r="M131" s="79">
        <v>25</v>
      </c>
      <c r="N131" s="80">
        <v>25</v>
      </c>
      <c r="O131" s="20"/>
      <c r="P131" s="20"/>
      <c r="Q131" s="20"/>
    </row>
    <row r="132" spans="1:18" ht="20.100000000000001" customHeight="1" x14ac:dyDescent="0.15">
      <c r="A132" s="126"/>
      <c r="B132" s="72" t="s">
        <v>83</v>
      </c>
      <c r="C132" s="76">
        <v>22</v>
      </c>
      <c r="D132" s="76">
        <v>20</v>
      </c>
      <c r="E132" s="76">
        <v>20</v>
      </c>
      <c r="F132" s="76">
        <v>22</v>
      </c>
      <c r="G132" s="76">
        <v>20</v>
      </c>
      <c r="H132" s="76">
        <v>21</v>
      </c>
      <c r="I132" s="76">
        <v>19</v>
      </c>
      <c r="J132" s="76">
        <v>20</v>
      </c>
      <c r="K132" s="76">
        <v>20</v>
      </c>
      <c r="L132" s="76">
        <v>23</v>
      </c>
      <c r="M132" s="76">
        <v>25</v>
      </c>
      <c r="N132" s="77">
        <v>21</v>
      </c>
      <c r="O132" s="20"/>
      <c r="P132" s="20"/>
      <c r="Q132" s="20"/>
    </row>
    <row r="133" spans="1:18" ht="20.100000000000001" customHeight="1" x14ac:dyDescent="0.15">
      <c r="A133" s="127"/>
      <c r="B133" s="84" t="s">
        <v>0</v>
      </c>
      <c r="C133" s="85">
        <v>100</v>
      </c>
      <c r="D133" s="85">
        <v>100</v>
      </c>
      <c r="E133" s="85">
        <v>100</v>
      </c>
      <c r="F133" s="85">
        <v>100</v>
      </c>
      <c r="G133" s="85">
        <v>100</v>
      </c>
      <c r="H133" s="85">
        <v>100</v>
      </c>
      <c r="I133" s="85">
        <v>100</v>
      </c>
      <c r="J133" s="85">
        <v>100</v>
      </c>
      <c r="K133" s="85">
        <v>100</v>
      </c>
      <c r="L133" s="85">
        <v>100</v>
      </c>
      <c r="M133" s="85">
        <v>100</v>
      </c>
      <c r="N133" s="86">
        <v>100</v>
      </c>
      <c r="O133" s="20"/>
      <c r="P133" s="20"/>
      <c r="Q133" s="20"/>
    </row>
    <row r="134" spans="1:18" ht="20.100000000000001" customHeight="1" x14ac:dyDescent="0.15">
      <c r="A134" s="125" t="s">
        <v>88</v>
      </c>
      <c r="B134" s="78" t="s">
        <v>86</v>
      </c>
      <c r="C134" s="81">
        <v>61</v>
      </c>
      <c r="D134" s="82">
        <v>61</v>
      </c>
      <c r="E134" s="82">
        <v>61</v>
      </c>
      <c r="F134" s="82">
        <v>61</v>
      </c>
      <c r="G134" s="82">
        <v>63</v>
      </c>
      <c r="H134" s="82">
        <v>63</v>
      </c>
      <c r="I134" s="82">
        <v>63</v>
      </c>
      <c r="J134" s="82">
        <v>63</v>
      </c>
      <c r="K134" s="82">
        <v>63</v>
      </c>
      <c r="L134" s="82">
        <v>63</v>
      </c>
      <c r="M134" s="82">
        <v>63</v>
      </c>
      <c r="N134" s="83">
        <v>63</v>
      </c>
      <c r="O134" s="20"/>
      <c r="P134" s="20"/>
      <c r="Q134" s="20"/>
    </row>
    <row r="135" spans="1:18" ht="20.100000000000001" customHeight="1" thickBot="1" x14ac:dyDescent="0.2">
      <c r="A135" s="126"/>
      <c r="B135" s="72" t="s">
        <v>83</v>
      </c>
      <c r="C135" s="135">
        <v>29</v>
      </c>
      <c r="D135" s="136">
        <v>30</v>
      </c>
      <c r="E135" s="136">
        <v>39</v>
      </c>
      <c r="F135" s="136">
        <v>60</v>
      </c>
      <c r="G135" s="136">
        <v>63</v>
      </c>
      <c r="H135" s="136">
        <v>63</v>
      </c>
      <c r="I135" s="136">
        <v>40</v>
      </c>
      <c r="J135" s="136">
        <v>35</v>
      </c>
      <c r="K135" s="136">
        <v>56</v>
      </c>
      <c r="L135" s="136">
        <v>59</v>
      </c>
      <c r="M135" s="136">
        <v>63</v>
      </c>
      <c r="N135" s="137">
        <v>52</v>
      </c>
      <c r="O135" s="20"/>
      <c r="P135" s="20"/>
      <c r="Q135" s="20"/>
    </row>
    <row r="136" spans="1:18" ht="20.100000000000001" customHeight="1" thickBot="1" x14ac:dyDescent="0.2">
      <c r="A136" s="128"/>
      <c r="B136" s="134" t="s">
        <v>0</v>
      </c>
      <c r="C136" s="138">
        <v>100</v>
      </c>
      <c r="D136" s="139">
        <v>100</v>
      </c>
      <c r="E136" s="139">
        <v>100</v>
      </c>
      <c r="F136" s="139">
        <v>100</v>
      </c>
      <c r="G136" s="139">
        <v>100</v>
      </c>
      <c r="H136" s="139">
        <v>100</v>
      </c>
      <c r="I136" s="139">
        <v>100</v>
      </c>
      <c r="J136" s="139">
        <v>100</v>
      </c>
      <c r="K136" s="139">
        <v>100</v>
      </c>
      <c r="L136" s="139">
        <v>100</v>
      </c>
      <c r="M136" s="139">
        <v>100</v>
      </c>
      <c r="N136" s="140">
        <v>100</v>
      </c>
      <c r="O136" s="20"/>
      <c r="P136" s="20"/>
      <c r="Q136" s="20"/>
    </row>
    <row r="137" spans="1:18" ht="39" customHeight="1" thickBot="1" x14ac:dyDescent="0.2">
      <c r="A137" s="133" t="s">
        <v>91</v>
      </c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 t="s">
        <v>94</v>
      </c>
      <c r="N137" s="133"/>
      <c r="O137" s="23"/>
      <c r="P137" s="23"/>
      <c r="Q137" s="23"/>
      <c r="R137" s="18"/>
    </row>
    <row r="138" spans="1:18" ht="20.100000000000001" customHeight="1" thickBot="1" x14ac:dyDescent="0.2">
      <c r="A138" s="49"/>
      <c r="B138" s="37"/>
      <c r="C138" s="36" t="s">
        <v>20</v>
      </c>
      <c r="D138" s="34" t="s">
        <v>21</v>
      </c>
      <c r="E138" s="34" t="s">
        <v>22</v>
      </c>
      <c r="F138" s="34" t="s">
        <v>23</v>
      </c>
      <c r="G138" s="34" t="s">
        <v>24</v>
      </c>
      <c r="H138" s="34" t="s">
        <v>25</v>
      </c>
      <c r="I138" s="34" t="s">
        <v>26</v>
      </c>
      <c r="J138" s="34" t="s">
        <v>27</v>
      </c>
      <c r="K138" s="34" t="s">
        <v>28</v>
      </c>
      <c r="L138" s="34" t="s">
        <v>29</v>
      </c>
      <c r="M138" s="34" t="s">
        <v>30</v>
      </c>
      <c r="N138" s="35" t="s">
        <v>31</v>
      </c>
      <c r="O138" s="21"/>
      <c r="P138" s="21"/>
      <c r="Q138" s="21"/>
    </row>
    <row r="139" spans="1:18" ht="20.100000000000001" customHeight="1" thickTop="1" x14ac:dyDescent="0.15">
      <c r="A139" s="130" t="s">
        <v>33</v>
      </c>
      <c r="B139" s="61" t="s">
        <v>13</v>
      </c>
      <c r="C139" s="62">
        <v>23018</v>
      </c>
      <c r="D139" s="63">
        <v>24515</v>
      </c>
      <c r="E139" s="63">
        <v>30397</v>
      </c>
      <c r="F139" s="63">
        <v>42285</v>
      </c>
      <c r="G139" s="63">
        <v>44778</v>
      </c>
      <c r="H139" s="63">
        <v>40412</v>
      </c>
      <c r="I139" s="63">
        <v>27938</v>
      </c>
      <c r="J139" s="63">
        <v>23644</v>
      </c>
      <c r="K139" s="63">
        <v>32700</v>
      </c>
      <c r="L139" s="63">
        <v>33709</v>
      </c>
      <c r="M139" s="63">
        <v>32154</v>
      </c>
      <c r="N139" s="64">
        <v>29474</v>
      </c>
      <c r="O139" s="21"/>
      <c r="P139" s="21"/>
      <c r="Q139" s="21"/>
    </row>
    <row r="140" spans="1:18" ht="20.100000000000001" customHeight="1" x14ac:dyDescent="0.15">
      <c r="A140" s="120"/>
      <c r="B140" s="100" t="s">
        <v>14</v>
      </c>
      <c r="C140" s="50">
        <v>6423</v>
      </c>
      <c r="D140" s="51">
        <v>6535</v>
      </c>
      <c r="E140" s="51">
        <v>6693</v>
      </c>
      <c r="F140" s="51">
        <v>7576</v>
      </c>
      <c r="G140" s="51">
        <v>7926</v>
      </c>
      <c r="H140" s="51">
        <v>6988</v>
      </c>
      <c r="I140" s="51">
        <v>6534</v>
      </c>
      <c r="J140" s="51">
        <v>6460</v>
      </c>
      <c r="K140" s="51">
        <v>7223</v>
      </c>
      <c r="L140" s="51">
        <v>7357</v>
      </c>
      <c r="M140" s="51">
        <v>6974</v>
      </c>
      <c r="N140" s="52">
        <v>7236</v>
      </c>
      <c r="O140" s="21"/>
      <c r="P140" s="21"/>
      <c r="Q140" s="21"/>
    </row>
    <row r="141" spans="1:18" ht="20.100000000000001" customHeight="1" x14ac:dyDescent="0.15">
      <c r="A141" s="120" t="s">
        <v>2</v>
      </c>
      <c r="B141" s="58" t="s">
        <v>13</v>
      </c>
      <c r="C141" s="59">
        <v>8023</v>
      </c>
      <c r="D141" s="59">
        <v>10305</v>
      </c>
      <c r="E141" s="59">
        <v>16014</v>
      </c>
      <c r="F141" s="59">
        <v>25843</v>
      </c>
      <c r="G141" s="59">
        <v>14955</v>
      </c>
      <c r="H141" s="59">
        <v>21680</v>
      </c>
      <c r="I141" s="59">
        <v>10996</v>
      </c>
      <c r="J141" s="59">
        <v>9820</v>
      </c>
      <c r="K141" s="59">
        <v>15009</v>
      </c>
      <c r="L141" s="59">
        <v>19317</v>
      </c>
      <c r="M141" s="59">
        <v>20095</v>
      </c>
      <c r="N141" s="60">
        <v>11480</v>
      </c>
      <c r="O141" s="21"/>
      <c r="P141" s="21"/>
      <c r="Q141" s="21"/>
    </row>
    <row r="142" spans="1:18" ht="20.100000000000001" customHeight="1" x14ac:dyDescent="0.15">
      <c r="A142" s="120"/>
      <c r="B142" s="100" t="s">
        <v>14</v>
      </c>
      <c r="C142" s="53">
        <v>2649</v>
      </c>
      <c r="D142" s="53">
        <v>2824</v>
      </c>
      <c r="E142" s="53">
        <v>3332</v>
      </c>
      <c r="F142" s="53">
        <v>4839</v>
      </c>
      <c r="G142" s="53">
        <v>4132</v>
      </c>
      <c r="H142" s="53">
        <v>3072</v>
      </c>
      <c r="I142" s="53">
        <v>2754</v>
      </c>
      <c r="J142" s="53">
        <v>2691</v>
      </c>
      <c r="K142" s="53">
        <v>2940</v>
      </c>
      <c r="L142" s="53">
        <v>3185</v>
      </c>
      <c r="M142" s="53">
        <v>3595</v>
      </c>
      <c r="N142" s="54">
        <v>3030</v>
      </c>
      <c r="O142" s="21"/>
      <c r="P142" s="21"/>
      <c r="Q142" s="21"/>
    </row>
    <row r="143" spans="1:18" ht="20.100000000000001" customHeight="1" x14ac:dyDescent="0.15">
      <c r="A143" s="120" t="s">
        <v>3</v>
      </c>
      <c r="B143" s="58" t="s">
        <v>13</v>
      </c>
      <c r="C143" s="59">
        <v>11045</v>
      </c>
      <c r="D143" s="59">
        <v>15001</v>
      </c>
      <c r="E143" s="59">
        <v>23341</v>
      </c>
      <c r="F143" s="59">
        <v>28988</v>
      </c>
      <c r="G143" s="59">
        <v>12346</v>
      </c>
      <c r="H143" s="59">
        <v>30753</v>
      </c>
      <c r="I143" s="59">
        <v>16751</v>
      </c>
      <c r="J143" s="59">
        <v>14807</v>
      </c>
      <c r="K143" s="59">
        <v>18502</v>
      </c>
      <c r="L143" s="59">
        <v>24258</v>
      </c>
      <c r="M143" s="59">
        <v>25767</v>
      </c>
      <c r="N143" s="60">
        <v>16887</v>
      </c>
      <c r="O143" s="21"/>
      <c r="P143" s="21"/>
      <c r="Q143" s="21"/>
    </row>
    <row r="144" spans="1:18" ht="20.100000000000001" customHeight="1" x14ac:dyDescent="0.15">
      <c r="A144" s="120"/>
      <c r="B144" s="100" t="s">
        <v>14</v>
      </c>
      <c r="C144" s="53">
        <v>2850</v>
      </c>
      <c r="D144" s="53">
        <v>3042</v>
      </c>
      <c r="E144" s="53">
        <v>4537</v>
      </c>
      <c r="F144" s="53">
        <v>5133</v>
      </c>
      <c r="G144" s="53">
        <v>3302</v>
      </c>
      <c r="H144" s="53">
        <v>4225</v>
      </c>
      <c r="I144" s="53">
        <v>3464</v>
      </c>
      <c r="J144" s="53">
        <v>3062</v>
      </c>
      <c r="K144" s="53">
        <v>3606</v>
      </c>
      <c r="L144" s="53">
        <v>4506</v>
      </c>
      <c r="M144" s="53">
        <v>4649</v>
      </c>
      <c r="N144" s="54">
        <v>3877</v>
      </c>
      <c r="O144" s="21"/>
      <c r="P144" s="21"/>
      <c r="Q144" s="21"/>
    </row>
    <row r="145" spans="1:17" ht="20.100000000000001" customHeight="1" x14ac:dyDescent="0.15">
      <c r="A145" s="120" t="s">
        <v>35</v>
      </c>
      <c r="B145" s="58" t="s">
        <v>13</v>
      </c>
      <c r="C145" s="59">
        <v>1664</v>
      </c>
      <c r="D145" s="59">
        <v>1612</v>
      </c>
      <c r="E145" s="59">
        <v>2007</v>
      </c>
      <c r="F145" s="59">
        <v>4017</v>
      </c>
      <c r="G145" s="59">
        <v>4354</v>
      </c>
      <c r="H145" s="59">
        <v>3916</v>
      </c>
      <c r="I145" s="59">
        <v>2009</v>
      </c>
      <c r="J145" s="59">
        <v>2010</v>
      </c>
      <c r="K145" s="59">
        <v>3542</v>
      </c>
      <c r="L145" s="59">
        <v>3795</v>
      </c>
      <c r="M145" s="59">
        <v>3561</v>
      </c>
      <c r="N145" s="60">
        <v>2755</v>
      </c>
      <c r="O145" s="21"/>
      <c r="P145" s="21"/>
      <c r="Q145" s="21"/>
    </row>
    <row r="146" spans="1:17" ht="20.100000000000001" customHeight="1" x14ac:dyDescent="0.15">
      <c r="A146" s="120"/>
      <c r="B146" s="100" t="s">
        <v>14</v>
      </c>
      <c r="C146" s="53">
        <v>656</v>
      </c>
      <c r="D146" s="53">
        <v>645</v>
      </c>
      <c r="E146" s="53">
        <v>641</v>
      </c>
      <c r="F146" s="53">
        <v>753</v>
      </c>
      <c r="G146" s="53">
        <v>727</v>
      </c>
      <c r="H146" s="53">
        <v>654</v>
      </c>
      <c r="I146" s="53">
        <v>664</v>
      </c>
      <c r="J146" s="53">
        <v>659</v>
      </c>
      <c r="K146" s="53">
        <v>758</v>
      </c>
      <c r="L146" s="53">
        <v>848</v>
      </c>
      <c r="M146" s="53">
        <v>754</v>
      </c>
      <c r="N146" s="54">
        <v>711</v>
      </c>
      <c r="O146" s="21"/>
      <c r="P146" s="21"/>
      <c r="Q146" s="21"/>
    </row>
    <row r="147" spans="1:17" ht="20.100000000000001" customHeight="1" x14ac:dyDescent="0.15">
      <c r="A147" s="120" t="s">
        <v>4</v>
      </c>
      <c r="B147" s="58" t="s">
        <v>13</v>
      </c>
      <c r="C147" s="59">
        <v>7884</v>
      </c>
      <c r="D147" s="59">
        <v>10866</v>
      </c>
      <c r="E147" s="59">
        <v>16985</v>
      </c>
      <c r="F147" s="59">
        <v>25729</v>
      </c>
      <c r="G147" s="59">
        <v>15080</v>
      </c>
      <c r="H147" s="59">
        <v>24416</v>
      </c>
      <c r="I147" s="59">
        <v>12332</v>
      </c>
      <c r="J147" s="59">
        <v>9252</v>
      </c>
      <c r="K147" s="59">
        <v>15672</v>
      </c>
      <c r="L147" s="59">
        <v>20129</v>
      </c>
      <c r="M147" s="59">
        <v>19856</v>
      </c>
      <c r="N147" s="60">
        <v>12695</v>
      </c>
      <c r="O147" s="21"/>
      <c r="P147" s="21"/>
      <c r="Q147" s="21"/>
    </row>
    <row r="148" spans="1:17" ht="20.100000000000001" customHeight="1" x14ac:dyDescent="0.15">
      <c r="A148" s="120"/>
      <c r="B148" s="100" t="s">
        <v>14</v>
      </c>
      <c r="C148" s="53">
        <v>2788</v>
      </c>
      <c r="D148" s="53">
        <v>4057</v>
      </c>
      <c r="E148" s="53">
        <v>4627</v>
      </c>
      <c r="F148" s="53">
        <v>5250</v>
      </c>
      <c r="G148" s="53">
        <v>4832</v>
      </c>
      <c r="H148" s="53">
        <v>5014</v>
      </c>
      <c r="I148" s="53">
        <v>4017</v>
      </c>
      <c r="J148" s="53">
        <v>3079</v>
      </c>
      <c r="K148" s="53">
        <v>3710</v>
      </c>
      <c r="L148" s="53">
        <v>3896</v>
      </c>
      <c r="M148" s="53">
        <v>3678</v>
      </c>
      <c r="N148" s="54">
        <v>3387</v>
      </c>
      <c r="O148" s="21"/>
      <c r="P148" s="21"/>
      <c r="Q148" s="21"/>
    </row>
    <row r="149" spans="1:17" ht="20.100000000000001" customHeight="1" x14ac:dyDescent="0.15">
      <c r="A149" s="120" t="s">
        <v>5</v>
      </c>
      <c r="B149" s="58" t="s">
        <v>13</v>
      </c>
      <c r="C149" s="59">
        <v>8547</v>
      </c>
      <c r="D149" s="59">
        <v>11427</v>
      </c>
      <c r="E149" s="59">
        <v>20388</v>
      </c>
      <c r="F149" s="59">
        <v>23709</v>
      </c>
      <c r="G149" s="59">
        <v>10593</v>
      </c>
      <c r="H149" s="59">
        <v>26487</v>
      </c>
      <c r="I149" s="59">
        <v>14428</v>
      </c>
      <c r="J149" s="59">
        <v>12268</v>
      </c>
      <c r="K149" s="59">
        <v>16489</v>
      </c>
      <c r="L149" s="59">
        <v>19296</v>
      </c>
      <c r="M149" s="59">
        <v>20160</v>
      </c>
      <c r="N149" s="60">
        <v>12667</v>
      </c>
      <c r="O149" s="21"/>
      <c r="P149" s="21"/>
      <c r="Q149" s="21"/>
    </row>
    <row r="150" spans="1:17" ht="20.100000000000001" customHeight="1" x14ac:dyDescent="0.15">
      <c r="A150" s="120"/>
      <c r="B150" s="100" t="s">
        <v>14</v>
      </c>
      <c r="C150" s="53">
        <v>2891</v>
      </c>
      <c r="D150" s="53">
        <v>3521</v>
      </c>
      <c r="E150" s="53">
        <v>6291</v>
      </c>
      <c r="F150" s="53">
        <v>6607</v>
      </c>
      <c r="G150" s="53">
        <v>3764</v>
      </c>
      <c r="H150" s="53">
        <v>5822</v>
      </c>
      <c r="I150" s="53">
        <v>5079</v>
      </c>
      <c r="J150" s="53">
        <v>4822</v>
      </c>
      <c r="K150" s="53">
        <v>5174</v>
      </c>
      <c r="L150" s="53">
        <v>5407</v>
      </c>
      <c r="M150" s="53">
        <v>4570</v>
      </c>
      <c r="N150" s="54">
        <v>3991</v>
      </c>
      <c r="O150" s="21"/>
      <c r="P150" s="21"/>
      <c r="Q150" s="21"/>
    </row>
    <row r="151" spans="1:17" ht="20.100000000000001" customHeight="1" x14ac:dyDescent="0.15">
      <c r="A151" s="120" t="s">
        <v>6</v>
      </c>
      <c r="B151" s="58" t="s">
        <v>13</v>
      </c>
      <c r="C151" s="59">
        <v>4296</v>
      </c>
      <c r="D151" s="59">
        <v>4841</v>
      </c>
      <c r="E151" s="59">
        <v>6972</v>
      </c>
      <c r="F151" s="59">
        <v>8129</v>
      </c>
      <c r="G151" s="59">
        <v>3255</v>
      </c>
      <c r="H151" s="59">
        <v>9761</v>
      </c>
      <c r="I151" s="59">
        <v>5693</v>
      </c>
      <c r="J151" s="59">
        <v>5153</v>
      </c>
      <c r="K151" s="59">
        <v>6602</v>
      </c>
      <c r="L151" s="59">
        <v>8612</v>
      </c>
      <c r="M151" s="59">
        <v>9248</v>
      </c>
      <c r="N151" s="60">
        <v>5788</v>
      </c>
      <c r="O151" s="21"/>
      <c r="P151" s="21"/>
      <c r="Q151" s="21"/>
    </row>
    <row r="152" spans="1:17" ht="20.100000000000001" customHeight="1" x14ac:dyDescent="0.15">
      <c r="A152" s="120"/>
      <c r="B152" s="100" t="s">
        <v>14</v>
      </c>
      <c r="C152" s="53">
        <v>1544</v>
      </c>
      <c r="D152" s="53">
        <v>1590</v>
      </c>
      <c r="E152" s="53">
        <v>1592</v>
      </c>
      <c r="F152" s="53">
        <v>1830</v>
      </c>
      <c r="G152" s="53">
        <v>1691</v>
      </c>
      <c r="H152" s="53">
        <v>2009</v>
      </c>
      <c r="I152" s="53">
        <v>1640</v>
      </c>
      <c r="J152" s="53">
        <v>1574</v>
      </c>
      <c r="K152" s="53">
        <v>1755</v>
      </c>
      <c r="L152" s="53">
        <v>1998</v>
      </c>
      <c r="M152" s="53">
        <v>2321</v>
      </c>
      <c r="N152" s="54">
        <v>1776</v>
      </c>
      <c r="O152" s="21"/>
      <c r="P152" s="21"/>
      <c r="Q152" s="21"/>
    </row>
    <row r="153" spans="1:17" ht="20.100000000000001" customHeight="1" x14ac:dyDescent="0.15">
      <c r="A153" s="120" t="s">
        <v>7</v>
      </c>
      <c r="B153" s="58" t="s">
        <v>13</v>
      </c>
      <c r="C153" s="59">
        <v>6786</v>
      </c>
      <c r="D153" s="59">
        <v>8349</v>
      </c>
      <c r="E153" s="59">
        <v>10521</v>
      </c>
      <c r="F153" s="59">
        <v>12783</v>
      </c>
      <c r="G153" s="59">
        <v>6718</v>
      </c>
      <c r="H153" s="59">
        <v>15366</v>
      </c>
      <c r="I153" s="59">
        <v>8958</v>
      </c>
      <c r="J153" s="59">
        <v>8252</v>
      </c>
      <c r="K153" s="59">
        <v>10732</v>
      </c>
      <c r="L153" s="59">
        <v>12904</v>
      </c>
      <c r="M153" s="59">
        <v>13708</v>
      </c>
      <c r="N153" s="60">
        <v>10361</v>
      </c>
      <c r="O153" s="21"/>
      <c r="P153" s="21"/>
      <c r="Q153" s="21"/>
    </row>
    <row r="154" spans="1:17" ht="20.100000000000001" customHeight="1" x14ac:dyDescent="0.15">
      <c r="A154" s="120"/>
      <c r="B154" s="100" t="s">
        <v>14</v>
      </c>
      <c r="C154" s="53">
        <v>2312</v>
      </c>
      <c r="D154" s="53">
        <v>2452</v>
      </c>
      <c r="E154" s="53">
        <v>2465</v>
      </c>
      <c r="F154" s="53">
        <v>2813</v>
      </c>
      <c r="G154" s="53">
        <v>2625</v>
      </c>
      <c r="H154" s="53">
        <v>2845</v>
      </c>
      <c r="I154" s="53">
        <v>2511</v>
      </c>
      <c r="J154" s="53">
        <v>2322</v>
      </c>
      <c r="K154" s="53">
        <v>2685</v>
      </c>
      <c r="L154" s="53">
        <v>2804</v>
      </c>
      <c r="M154" s="53">
        <v>2596</v>
      </c>
      <c r="N154" s="54">
        <v>2604</v>
      </c>
      <c r="O154" s="21"/>
      <c r="P154" s="21"/>
      <c r="Q154" s="21"/>
    </row>
    <row r="155" spans="1:17" ht="20.100000000000001" customHeight="1" x14ac:dyDescent="0.15">
      <c r="A155" s="120" t="s">
        <v>8</v>
      </c>
      <c r="B155" s="58" t="s">
        <v>13</v>
      </c>
      <c r="C155" s="59">
        <v>16999</v>
      </c>
      <c r="D155" s="59">
        <v>23856</v>
      </c>
      <c r="E155" s="59">
        <v>29446</v>
      </c>
      <c r="F155" s="59">
        <v>37347</v>
      </c>
      <c r="G155" s="59">
        <v>27365</v>
      </c>
      <c r="H155" s="59">
        <v>37125</v>
      </c>
      <c r="I155" s="59">
        <v>22777</v>
      </c>
      <c r="J155" s="59">
        <v>17975</v>
      </c>
      <c r="K155" s="59">
        <v>25388</v>
      </c>
      <c r="L155" s="59">
        <v>29924</v>
      </c>
      <c r="M155" s="59">
        <v>27504</v>
      </c>
      <c r="N155" s="60">
        <v>21456</v>
      </c>
      <c r="O155" s="21"/>
      <c r="P155" s="21"/>
      <c r="Q155" s="21"/>
    </row>
    <row r="156" spans="1:17" ht="20.100000000000001" customHeight="1" x14ac:dyDescent="0.15">
      <c r="A156" s="120"/>
      <c r="B156" s="100" t="s">
        <v>14</v>
      </c>
      <c r="C156" s="53">
        <v>4390</v>
      </c>
      <c r="D156" s="53">
        <v>8986</v>
      </c>
      <c r="E156" s="53">
        <v>8689</v>
      </c>
      <c r="F156" s="53">
        <v>9079</v>
      </c>
      <c r="G156" s="53">
        <v>8697</v>
      </c>
      <c r="H156" s="53">
        <v>9118</v>
      </c>
      <c r="I156" s="53">
        <v>6511</v>
      </c>
      <c r="J156" s="53">
        <v>4036</v>
      </c>
      <c r="K156" s="53">
        <v>4281</v>
      </c>
      <c r="L156" s="53">
        <v>4643</v>
      </c>
      <c r="M156" s="53">
        <v>4397</v>
      </c>
      <c r="N156" s="54">
        <v>4184</v>
      </c>
      <c r="O156" s="21"/>
      <c r="P156" s="21"/>
      <c r="Q156" s="21"/>
    </row>
    <row r="157" spans="1:17" ht="20.100000000000001" customHeight="1" x14ac:dyDescent="0.15">
      <c r="A157" s="120" t="s">
        <v>9</v>
      </c>
      <c r="B157" s="58" t="s">
        <v>13</v>
      </c>
      <c r="C157" s="59">
        <v>7664</v>
      </c>
      <c r="D157" s="59">
        <v>8854</v>
      </c>
      <c r="E157" s="59">
        <v>14161</v>
      </c>
      <c r="F157" s="59">
        <v>19306</v>
      </c>
      <c r="G157" s="59">
        <v>7308</v>
      </c>
      <c r="H157" s="59">
        <v>17981</v>
      </c>
      <c r="I157" s="59">
        <v>10275</v>
      </c>
      <c r="J157" s="59">
        <v>9312</v>
      </c>
      <c r="K157" s="59">
        <v>11415</v>
      </c>
      <c r="L157" s="59">
        <v>14166</v>
      </c>
      <c r="M157" s="59">
        <v>14628</v>
      </c>
      <c r="N157" s="60">
        <v>9833</v>
      </c>
      <c r="O157" s="21"/>
      <c r="P157" s="21"/>
      <c r="Q157" s="21"/>
    </row>
    <row r="158" spans="1:17" ht="20.100000000000001" customHeight="1" x14ac:dyDescent="0.15">
      <c r="A158" s="120"/>
      <c r="B158" s="100" t="s">
        <v>14</v>
      </c>
      <c r="C158" s="53">
        <v>3139</v>
      </c>
      <c r="D158" s="53">
        <v>3372</v>
      </c>
      <c r="E158" s="53">
        <v>4863</v>
      </c>
      <c r="F158" s="53">
        <v>6220</v>
      </c>
      <c r="G158" s="53">
        <v>3770</v>
      </c>
      <c r="H158" s="53">
        <v>4144</v>
      </c>
      <c r="I158" s="53">
        <v>3577</v>
      </c>
      <c r="J158" s="53">
        <v>3388</v>
      </c>
      <c r="K158" s="53">
        <v>3734</v>
      </c>
      <c r="L158" s="53">
        <v>4196</v>
      </c>
      <c r="M158" s="53">
        <v>4012</v>
      </c>
      <c r="N158" s="54">
        <v>3755</v>
      </c>
      <c r="O158" s="21"/>
      <c r="P158" s="21"/>
      <c r="Q158" s="21"/>
    </row>
    <row r="159" spans="1:17" ht="20.100000000000001" customHeight="1" x14ac:dyDescent="0.15">
      <c r="A159" s="120" t="s">
        <v>10</v>
      </c>
      <c r="B159" s="58" t="s">
        <v>13</v>
      </c>
      <c r="C159" s="59">
        <v>11166</v>
      </c>
      <c r="D159" s="59">
        <v>13470</v>
      </c>
      <c r="E159" s="59">
        <v>20827</v>
      </c>
      <c r="F159" s="59">
        <v>28319</v>
      </c>
      <c r="G159" s="59">
        <v>13334</v>
      </c>
      <c r="H159" s="59">
        <v>29406</v>
      </c>
      <c r="I159" s="59">
        <v>15909</v>
      </c>
      <c r="J159" s="59">
        <v>14804</v>
      </c>
      <c r="K159" s="59">
        <v>17726</v>
      </c>
      <c r="L159" s="59">
        <v>19505</v>
      </c>
      <c r="M159" s="59">
        <v>19859</v>
      </c>
      <c r="N159" s="60">
        <v>13668</v>
      </c>
      <c r="O159" s="21"/>
      <c r="P159" s="21"/>
      <c r="Q159" s="21"/>
    </row>
    <row r="160" spans="1:17" ht="20.100000000000001" customHeight="1" x14ac:dyDescent="0.15">
      <c r="A160" s="120"/>
      <c r="B160" s="100" t="s">
        <v>14</v>
      </c>
      <c r="C160" s="53">
        <v>3679</v>
      </c>
      <c r="D160" s="53">
        <v>3836</v>
      </c>
      <c r="E160" s="53">
        <v>5334</v>
      </c>
      <c r="F160" s="53">
        <v>7364</v>
      </c>
      <c r="G160" s="53">
        <v>4676</v>
      </c>
      <c r="H160" s="53">
        <v>5375</v>
      </c>
      <c r="I160" s="53">
        <v>4176</v>
      </c>
      <c r="J160" s="53">
        <v>4170</v>
      </c>
      <c r="K160" s="53">
        <v>4888</v>
      </c>
      <c r="L160" s="53">
        <v>5810</v>
      </c>
      <c r="M160" s="53">
        <v>5950</v>
      </c>
      <c r="N160" s="54">
        <v>4980</v>
      </c>
      <c r="O160" s="21"/>
      <c r="P160" s="21"/>
      <c r="Q160" s="21"/>
    </row>
    <row r="161" spans="1:17" ht="20.100000000000001" customHeight="1" x14ac:dyDescent="0.15">
      <c r="A161" s="120" t="s">
        <v>37</v>
      </c>
      <c r="B161" s="58" t="s">
        <v>13</v>
      </c>
      <c r="C161" s="59">
        <v>6116</v>
      </c>
      <c r="D161" s="59">
        <v>6641</v>
      </c>
      <c r="E161" s="59">
        <v>8911</v>
      </c>
      <c r="F161" s="59">
        <v>13232</v>
      </c>
      <c r="G161" s="59">
        <v>12045</v>
      </c>
      <c r="H161" s="59">
        <v>11252</v>
      </c>
      <c r="I161" s="59">
        <v>7660</v>
      </c>
      <c r="J161" s="59">
        <v>6566</v>
      </c>
      <c r="K161" s="59">
        <v>8968</v>
      </c>
      <c r="L161" s="59">
        <v>9826</v>
      </c>
      <c r="M161" s="59">
        <v>10006</v>
      </c>
      <c r="N161" s="60">
        <v>8172</v>
      </c>
      <c r="O161" s="21"/>
      <c r="P161" s="21"/>
      <c r="Q161" s="21"/>
    </row>
    <row r="162" spans="1:17" ht="20.100000000000001" customHeight="1" x14ac:dyDescent="0.15">
      <c r="A162" s="120"/>
      <c r="B162" s="100" t="s">
        <v>14</v>
      </c>
      <c r="C162" s="53">
        <v>719</v>
      </c>
      <c r="D162" s="53">
        <v>701</v>
      </c>
      <c r="E162" s="53">
        <v>739</v>
      </c>
      <c r="F162" s="53">
        <v>695</v>
      </c>
      <c r="G162" s="53">
        <v>728</v>
      </c>
      <c r="H162" s="53">
        <v>618</v>
      </c>
      <c r="I162" s="53">
        <v>628</v>
      </c>
      <c r="J162" s="53">
        <v>733</v>
      </c>
      <c r="K162" s="53">
        <v>792</v>
      </c>
      <c r="L162" s="53">
        <v>888</v>
      </c>
      <c r="M162" s="53">
        <v>759</v>
      </c>
      <c r="N162" s="54">
        <v>793</v>
      </c>
      <c r="O162" s="21"/>
      <c r="P162" s="21"/>
      <c r="Q162" s="21"/>
    </row>
    <row r="163" spans="1:17" ht="20.100000000000001" customHeight="1" x14ac:dyDescent="0.15">
      <c r="A163" s="120" t="s">
        <v>39</v>
      </c>
      <c r="B163" s="58" t="s">
        <v>13</v>
      </c>
      <c r="C163" s="59">
        <v>7764</v>
      </c>
      <c r="D163" s="59">
        <v>7916</v>
      </c>
      <c r="E163" s="59">
        <v>14773</v>
      </c>
      <c r="F163" s="59">
        <v>21711</v>
      </c>
      <c r="G163" s="59">
        <v>21656</v>
      </c>
      <c r="H163" s="59">
        <v>20081</v>
      </c>
      <c r="I163" s="59">
        <v>8699</v>
      </c>
      <c r="J163" s="59">
        <v>7872</v>
      </c>
      <c r="K163" s="59">
        <v>9083</v>
      </c>
      <c r="L163" s="59">
        <v>9667</v>
      </c>
      <c r="M163" s="59">
        <v>9656</v>
      </c>
      <c r="N163" s="60">
        <v>8990</v>
      </c>
      <c r="O163" s="21"/>
      <c r="P163" s="21"/>
      <c r="Q163" s="21"/>
    </row>
    <row r="164" spans="1:17" ht="20.100000000000001" customHeight="1" x14ac:dyDescent="0.15">
      <c r="A164" s="120"/>
      <c r="B164" s="100" t="s">
        <v>14</v>
      </c>
      <c r="C164" s="53">
        <v>856</v>
      </c>
      <c r="D164" s="53">
        <v>885</v>
      </c>
      <c r="E164" s="53">
        <v>831</v>
      </c>
      <c r="F164" s="53">
        <v>953</v>
      </c>
      <c r="G164" s="53">
        <v>1109</v>
      </c>
      <c r="H164" s="53">
        <v>814</v>
      </c>
      <c r="I164" s="53">
        <v>966</v>
      </c>
      <c r="J164" s="53">
        <v>931</v>
      </c>
      <c r="K164" s="53">
        <v>1026</v>
      </c>
      <c r="L164" s="53">
        <v>1075</v>
      </c>
      <c r="M164" s="53">
        <v>1335</v>
      </c>
      <c r="N164" s="54">
        <v>1151</v>
      </c>
      <c r="O164" s="21"/>
      <c r="P164" s="21"/>
      <c r="Q164" s="21"/>
    </row>
    <row r="165" spans="1:17" ht="20.100000000000001" customHeight="1" x14ac:dyDescent="0.15">
      <c r="A165" s="129" t="s">
        <v>11</v>
      </c>
      <c r="B165" s="58" t="s">
        <v>13</v>
      </c>
      <c r="C165" s="59">
        <v>11420</v>
      </c>
      <c r="D165" s="59">
        <v>15139</v>
      </c>
      <c r="E165" s="59">
        <v>25241</v>
      </c>
      <c r="F165" s="59">
        <v>28468</v>
      </c>
      <c r="G165" s="59">
        <v>12360</v>
      </c>
      <c r="H165" s="59">
        <v>31302</v>
      </c>
      <c r="I165" s="59">
        <v>16614</v>
      </c>
      <c r="J165" s="59">
        <v>15296</v>
      </c>
      <c r="K165" s="59">
        <v>20818</v>
      </c>
      <c r="L165" s="59">
        <v>26510</v>
      </c>
      <c r="M165" s="59">
        <v>28515</v>
      </c>
      <c r="N165" s="60">
        <v>19087</v>
      </c>
      <c r="O165" s="21"/>
      <c r="P165" s="21"/>
      <c r="Q165" s="21"/>
    </row>
    <row r="166" spans="1:17" ht="20.100000000000001" customHeight="1" x14ac:dyDescent="0.15">
      <c r="A166" s="132"/>
      <c r="B166" s="100" t="s">
        <v>14</v>
      </c>
      <c r="C166" s="53">
        <v>3865</v>
      </c>
      <c r="D166" s="53">
        <v>4343</v>
      </c>
      <c r="E166" s="53">
        <v>6633</v>
      </c>
      <c r="F166" s="53">
        <v>5981</v>
      </c>
      <c r="G166" s="53">
        <v>4258</v>
      </c>
      <c r="H166" s="53">
        <v>5025</v>
      </c>
      <c r="I166" s="53">
        <v>4435</v>
      </c>
      <c r="J166" s="53">
        <v>4093</v>
      </c>
      <c r="K166" s="53">
        <v>4564</v>
      </c>
      <c r="L166" s="53">
        <v>6155</v>
      </c>
      <c r="M166" s="53">
        <v>5692</v>
      </c>
      <c r="N166" s="54">
        <v>5020</v>
      </c>
      <c r="O166" s="21"/>
      <c r="P166" s="21"/>
      <c r="Q166" s="21"/>
    </row>
    <row r="167" spans="1:17" ht="20.100000000000001" customHeight="1" x14ac:dyDescent="0.15">
      <c r="A167" s="129" t="s">
        <v>16</v>
      </c>
      <c r="B167" s="58" t="s">
        <v>13</v>
      </c>
      <c r="C167" s="59">
        <v>2346</v>
      </c>
      <c r="D167" s="59">
        <v>2770</v>
      </c>
      <c r="E167" s="59">
        <v>4768</v>
      </c>
      <c r="F167" s="59">
        <v>9250</v>
      </c>
      <c r="G167" s="59">
        <v>10399</v>
      </c>
      <c r="H167" s="59">
        <v>7939</v>
      </c>
      <c r="I167" s="59">
        <v>3348</v>
      </c>
      <c r="J167" s="59">
        <v>3119</v>
      </c>
      <c r="K167" s="59">
        <v>6930</v>
      </c>
      <c r="L167" s="59">
        <v>8173</v>
      </c>
      <c r="M167" s="59">
        <v>8978</v>
      </c>
      <c r="N167" s="60">
        <v>5307</v>
      </c>
      <c r="O167" s="21"/>
      <c r="P167" s="21"/>
      <c r="Q167" s="21"/>
    </row>
    <row r="168" spans="1:17" ht="20.100000000000001" customHeight="1" x14ac:dyDescent="0.15">
      <c r="A168" s="130"/>
      <c r="B168" s="100" t="s">
        <v>14</v>
      </c>
      <c r="C168" s="53">
        <v>712</v>
      </c>
      <c r="D168" s="53">
        <v>706</v>
      </c>
      <c r="E168" s="53">
        <v>720</v>
      </c>
      <c r="F168" s="53">
        <v>777</v>
      </c>
      <c r="G168" s="53">
        <v>808</v>
      </c>
      <c r="H168" s="53">
        <v>723</v>
      </c>
      <c r="I168" s="53">
        <v>762</v>
      </c>
      <c r="J168" s="53">
        <v>743</v>
      </c>
      <c r="K168" s="53">
        <v>827</v>
      </c>
      <c r="L168" s="53">
        <v>838</v>
      </c>
      <c r="M168" s="53">
        <v>783</v>
      </c>
      <c r="N168" s="54">
        <v>825</v>
      </c>
      <c r="O168" s="21"/>
      <c r="P168" s="21"/>
      <c r="Q168" s="21"/>
    </row>
    <row r="169" spans="1:17" ht="20.100000000000001" customHeight="1" x14ac:dyDescent="0.15">
      <c r="A169" s="120" t="s">
        <v>43</v>
      </c>
      <c r="B169" s="58" t="s">
        <v>13</v>
      </c>
      <c r="C169" s="59">
        <v>1459</v>
      </c>
      <c r="D169" s="59">
        <v>1592</v>
      </c>
      <c r="E169" s="59">
        <v>2216</v>
      </c>
      <c r="F169" s="59">
        <v>3616</v>
      </c>
      <c r="G169" s="59">
        <v>4607</v>
      </c>
      <c r="H169" s="59">
        <v>3678</v>
      </c>
      <c r="I169" s="59">
        <v>1751</v>
      </c>
      <c r="J169" s="59">
        <v>1755</v>
      </c>
      <c r="K169" s="59">
        <v>3394</v>
      </c>
      <c r="L169" s="59">
        <v>4332</v>
      </c>
      <c r="M169" s="59">
        <v>3845</v>
      </c>
      <c r="N169" s="60">
        <v>2456</v>
      </c>
      <c r="O169" s="21"/>
      <c r="P169" s="21"/>
      <c r="Q169" s="21"/>
    </row>
    <row r="170" spans="1:17" ht="20.100000000000001" customHeight="1" x14ac:dyDescent="0.15">
      <c r="A170" s="120"/>
      <c r="B170" s="100" t="s">
        <v>14</v>
      </c>
      <c r="C170" s="53">
        <v>666</v>
      </c>
      <c r="D170" s="53">
        <v>681</v>
      </c>
      <c r="E170" s="53">
        <v>645</v>
      </c>
      <c r="F170" s="53">
        <v>588</v>
      </c>
      <c r="G170" s="53">
        <v>575</v>
      </c>
      <c r="H170" s="53">
        <v>571</v>
      </c>
      <c r="I170" s="53">
        <v>692</v>
      </c>
      <c r="J170" s="53">
        <v>743</v>
      </c>
      <c r="K170" s="53">
        <v>917</v>
      </c>
      <c r="L170" s="53">
        <v>1183</v>
      </c>
      <c r="M170" s="53">
        <v>893</v>
      </c>
      <c r="N170" s="54">
        <v>911</v>
      </c>
      <c r="O170" s="21"/>
      <c r="P170" s="21"/>
      <c r="Q170" s="21"/>
    </row>
    <row r="171" spans="1:17" ht="20.100000000000001" customHeight="1" x14ac:dyDescent="0.15">
      <c r="A171" s="120" t="s">
        <v>44</v>
      </c>
      <c r="B171" s="58" t="s">
        <v>13</v>
      </c>
      <c r="C171" s="59">
        <v>4030</v>
      </c>
      <c r="D171" s="59">
        <v>3659</v>
      </c>
      <c r="E171" s="59">
        <v>4742</v>
      </c>
      <c r="F171" s="59">
        <v>7811</v>
      </c>
      <c r="G171" s="59">
        <v>8775</v>
      </c>
      <c r="H171" s="59">
        <v>7187</v>
      </c>
      <c r="I171" s="59">
        <v>3552</v>
      </c>
      <c r="J171" s="59">
        <v>5295</v>
      </c>
      <c r="K171" s="59">
        <v>8310</v>
      </c>
      <c r="L171" s="59">
        <v>10006</v>
      </c>
      <c r="M171" s="59">
        <v>8838</v>
      </c>
      <c r="N171" s="60">
        <v>7314</v>
      </c>
      <c r="O171" s="21"/>
      <c r="P171" s="21"/>
      <c r="Q171" s="21"/>
    </row>
    <row r="172" spans="1:17" ht="20.100000000000001" customHeight="1" x14ac:dyDescent="0.15">
      <c r="A172" s="120"/>
      <c r="B172" s="100" t="s">
        <v>14</v>
      </c>
      <c r="C172" s="53">
        <v>597</v>
      </c>
      <c r="D172" s="53">
        <v>722</v>
      </c>
      <c r="E172" s="53">
        <v>608</v>
      </c>
      <c r="F172" s="53">
        <v>790</v>
      </c>
      <c r="G172" s="53">
        <v>884</v>
      </c>
      <c r="H172" s="53">
        <v>678</v>
      </c>
      <c r="I172" s="53">
        <v>716</v>
      </c>
      <c r="J172" s="53">
        <v>740</v>
      </c>
      <c r="K172" s="53">
        <v>771</v>
      </c>
      <c r="L172" s="53">
        <v>692</v>
      </c>
      <c r="M172" s="53">
        <v>758</v>
      </c>
      <c r="N172" s="54">
        <v>673</v>
      </c>
      <c r="O172" s="21"/>
      <c r="P172" s="21"/>
      <c r="Q172" s="21"/>
    </row>
    <row r="173" spans="1:17" ht="20.100000000000001" customHeight="1" x14ac:dyDescent="0.15">
      <c r="A173" s="120" t="s">
        <v>45</v>
      </c>
      <c r="B173" s="58" t="s">
        <v>13</v>
      </c>
      <c r="C173" s="59">
        <v>7935</v>
      </c>
      <c r="D173" s="59">
        <v>7989</v>
      </c>
      <c r="E173" s="59">
        <v>9530</v>
      </c>
      <c r="F173" s="59">
        <v>15577</v>
      </c>
      <c r="G173" s="59">
        <v>17228</v>
      </c>
      <c r="H173" s="59">
        <v>14269</v>
      </c>
      <c r="I173" s="59">
        <v>8897</v>
      </c>
      <c r="J173" s="59">
        <v>9555</v>
      </c>
      <c r="K173" s="59">
        <v>13171</v>
      </c>
      <c r="L173" s="59">
        <v>15260</v>
      </c>
      <c r="M173" s="59">
        <v>17096</v>
      </c>
      <c r="N173" s="60">
        <v>13190</v>
      </c>
    </row>
    <row r="174" spans="1:17" ht="20.100000000000001" customHeight="1" x14ac:dyDescent="0.15">
      <c r="A174" s="120"/>
      <c r="B174" s="100" t="s">
        <v>14</v>
      </c>
      <c r="C174" s="53">
        <v>2181</v>
      </c>
      <c r="D174" s="53">
        <v>2215</v>
      </c>
      <c r="E174" s="53">
        <v>2136</v>
      </c>
      <c r="F174" s="53">
        <v>2448</v>
      </c>
      <c r="G174" s="53">
        <v>2610</v>
      </c>
      <c r="H174" s="53">
        <v>2368</v>
      </c>
      <c r="I174" s="53">
        <v>2214</v>
      </c>
      <c r="J174" s="53">
        <v>2173</v>
      </c>
      <c r="K174" s="53">
        <v>2256</v>
      </c>
      <c r="L174" s="53">
        <v>2182</v>
      </c>
      <c r="M174" s="53">
        <v>2303</v>
      </c>
      <c r="N174" s="54">
        <v>2288</v>
      </c>
    </row>
    <row r="175" spans="1:17" ht="20.100000000000001" customHeight="1" x14ac:dyDescent="0.15">
      <c r="A175" s="120" t="s">
        <v>46</v>
      </c>
      <c r="B175" s="58" t="s">
        <v>13</v>
      </c>
      <c r="C175" s="59">
        <v>17500</v>
      </c>
      <c r="D175" s="59">
        <v>25565</v>
      </c>
      <c r="E175" s="59">
        <v>42170</v>
      </c>
      <c r="F175" s="59">
        <v>59035</v>
      </c>
      <c r="G175" s="59">
        <v>62801</v>
      </c>
      <c r="H175" s="59">
        <v>56448</v>
      </c>
      <c r="I175" s="59">
        <v>45058</v>
      </c>
      <c r="J175" s="59">
        <v>27522</v>
      </c>
      <c r="K175" s="59">
        <v>42214</v>
      </c>
      <c r="L175" s="59">
        <v>41438</v>
      </c>
      <c r="M175" s="59">
        <v>46123</v>
      </c>
      <c r="N175" s="60">
        <v>38777</v>
      </c>
    </row>
    <row r="176" spans="1:17" ht="20.100000000000001" customHeight="1" x14ac:dyDescent="0.15">
      <c r="A176" s="120"/>
      <c r="B176" s="100" t="s">
        <v>14</v>
      </c>
      <c r="C176" s="53">
        <v>4244</v>
      </c>
      <c r="D176" s="53">
        <v>4286</v>
      </c>
      <c r="E176" s="53">
        <v>4124</v>
      </c>
      <c r="F176" s="53">
        <v>6157</v>
      </c>
      <c r="G176" s="53">
        <v>6157</v>
      </c>
      <c r="H176" s="53">
        <v>4925</v>
      </c>
      <c r="I176" s="53">
        <v>4167</v>
      </c>
      <c r="J176" s="53">
        <v>3766</v>
      </c>
      <c r="K176" s="53">
        <v>4408</v>
      </c>
      <c r="L176" s="53">
        <v>5122</v>
      </c>
      <c r="M176" s="53">
        <v>5124</v>
      </c>
      <c r="N176" s="54">
        <v>4747</v>
      </c>
    </row>
    <row r="177" spans="1:14" ht="20.100000000000001" customHeight="1" x14ac:dyDescent="0.15">
      <c r="A177" s="120" t="s">
        <v>47</v>
      </c>
      <c r="B177" s="58" t="s">
        <v>13</v>
      </c>
      <c r="C177" s="59">
        <v>31919</v>
      </c>
      <c r="D177" s="59">
        <v>30769</v>
      </c>
      <c r="E177" s="59">
        <v>30618</v>
      </c>
      <c r="F177" s="59">
        <v>37161</v>
      </c>
      <c r="G177" s="59">
        <v>36522</v>
      </c>
      <c r="H177" s="59">
        <v>32316</v>
      </c>
      <c r="I177" s="59">
        <v>30630</v>
      </c>
      <c r="J177" s="59">
        <v>37227</v>
      </c>
      <c r="K177" s="59">
        <v>53151</v>
      </c>
      <c r="L177" s="59">
        <v>44004</v>
      </c>
      <c r="M177" s="59">
        <v>53818</v>
      </c>
      <c r="N177" s="60">
        <v>48317</v>
      </c>
    </row>
    <row r="178" spans="1:14" ht="20.100000000000001" customHeight="1" x14ac:dyDescent="0.15">
      <c r="A178" s="120"/>
      <c r="B178" s="100" t="s">
        <v>14</v>
      </c>
      <c r="C178" s="53">
        <v>15499</v>
      </c>
      <c r="D178" s="53">
        <v>13785</v>
      </c>
      <c r="E178" s="53">
        <v>11042</v>
      </c>
      <c r="F178" s="53">
        <v>10899</v>
      </c>
      <c r="G178" s="53">
        <v>10183</v>
      </c>
      <c r="H178" s="53">
        <v>9377</v>
      </c>
      <c r="I178" s="53">
        <v>9188</v>
      </c>
      <c r="J178" s="53">
        <v>15695</v>
      </c>
      <c r="K178" s="53">
        <v>25928</v>
      </c>
      <c r="L178" s="53">
        <v>22991</v>
      </c>
      <c r="M178" s="53">
        <v>28605</v>
      </c>
      <c r="N178" s="54">
        <v>26721</v>
      </c>
    </row>
    <row r="179" spans="1:14" ht="20.100000000000001" customHeight="1" x14ac:dyDescent="0.15">
      <c r="A179" s="120" t="s">
        <v>48</v>
      </c>
      <c r="B179" s="58" t="s">
        <v>13</v>
      </c>
      <c r="C179" s="59">
        <v>7223</v>
      </c>
      <c r="D179" s="59">
        <v>6683</v>
      </c>
      <c r="E179" s="59">
        <v>8760</v>
      </c>
      <c r="F179" s="59">
        <v>17484</v>
      </c>
      <c r="G179" s="59">
        <v>19658</v>
      </c>
      <c r="H179" s="59">
        <v>16405</v>
      </c>
      <c r="I179" s="59">
        <v>8460</v>
      </c>
      <c r="J179" s="59">
        <v>7869</v>
      </c>
      <c r="K179" s="59">
        <v>12777</v>
      </c>
      <c r="L179" s="59">
        <v>13637</v>
      </c>
      <c r="M179" s="59">
        <v>13792</v>
      </c>
      <c r="N179" s="60">
        <v>10617</v>
      </c>
    </row>
    <row r="180" spans="1:14" ht="20.100000000000001" customHeight="1" x14ac:dyDescent="0.15">
      <c r="A180" s="120"/>
      <c r="B180" s="100" t="s">
        <v>14</v>
      </c>
      <c r="C180" s="53">
        <v>2884</v>
      </c>
      <c r="D180" s="53">
        <v>2855</v>
      </c>
      <c r="E180" s="53">
        <v>2998</v>
      </c>
      <c r="F180" s="53">
        <v>3889</v>
      </c>
      <c r="G180" s="53">
        <v>4176</v>
      </c>
      <c r="H180" s="53">
        <v>3783</v>
      </c>
      <c r="I180" s="53">
        <v>3145</v>
      </c>
      <c r="J180" s="53">
        <v>2947</v>
      </c>
      <c r="K180" s="53">
        <v>3497</v>
      </c>
      <c r="L180" s="53">
        <v>3941</v>
      </c>
      <c r="M180" s="53">
        <v>3916</v>
      </c>
      <c r="N180" s="54">
        <v>3728</v>
      </c>
    </row>
    <row r="181" spans="1:14" ht="20.100000000000001" customHeight="1" x14ac:dyDescent="0.15">
      <c r="A181" s="120" t="s">
        <v>87</v>
      </c>
      <c r="B181" s="58" t="s">
        <v>13</v>
      </c>
      <c r="C181" s="59">
        <v>6274</v>
      </c>
      <c r="D181" s="59">
        <v>6273</v>
      </c>
      <c r="E181" s="59">
        <v>7447</v>
      </c>
      <c r="F181" s="59">
        <v>10942</v>
      </c>
      <c r="G181" s="59">
        <v>15650</v>
      </c>
      <c r="H181" s="59">
        <v>11952</v>
      </c>
      <c r="I181" s="59">
        <v>6501</v>
      </c>
      <c r="J181" s="59">
        <v>6946</v>
      </c>
      <c r="K181" s="59">
        <v>10255</v>
      </c>
      <c r="L181" s="59">
        <v>10826</v>
      </c>
      <c r="M181" s="59">
        <v>8894</v>
      </c>
      <c r="N181" s="60">
        <v>8380</v>
      </c>
    </row>
    <row r="182" spans="1:14" ht="20.100000000000001" customHeight="1" x14ac:dyDescent="0.15">
      <c r="A182" s="120"/>
      <c r="B182" s="100" t="s">
        <v>14</v>
      </c>
      <c r="C182" s="53">
        <v>2154</v>
      </c>
      <c r="D182" s="53">
        <v>2312</v>
      </c>
      <c r="E182" s="53">
        <v>2349</v>
      </c>
      <c r="F182" s="53">
        <v>3666</v>
      </c>
      <c r="G182" s="53">
        <v>5229</v>
      </c>
      <c r="H182" s="53">
        <v>3084</v>
      </c>
      <c r="I182" s="53">
        <v>2099</v>
      </c>
      <c r="J182" s="53">
        <v>1850</v>
      </c>
      <c r="K182" s="53">
        <v>1406</v>
      </c>
      <c r="L182" s="53">
        <v>1360</v>
      </c>
      <c r="M182" s="53">
        <v>1170</v>
      </c>
      <c r="N182" s="54">
        <v>1288</v>
      </c>
    </row>
    <row r="183" spans="1:14" ht="20.100000000000001" customHeight="1" x14ac:dyDescent="0.15">
      <c r="A183" s="120" t="s">
        <v>75</v>
      </c>
      <c r="B183" s="58" t="s">
        <v>13</v>
      </c>
      <c r="C183" s="59">
        <v>1790</v>
      </c>
      <c r="D183" s="59">
        <v>2276</v>
      </c>
      <c r="E183" s="59">
        <v>1322</v>
      </c>
      <c r="F183" s="59">
        <v>2175</v>
      </c>
      <c r="G183" s="59">
        <v>1588</v>
      </c>
      <c r="H183" s="59">
        <v>607</v>
      </c>
      <c r="I183" s="59">
        <v>829</v>
      </c>
      <c r="J183" s="59">
        <v>1430</v>
      </c>
      <c r="K183" s="59">
        <v>2042</v>
      </c>
      <c r="L183" s="59">
        <v>1700</v>
      </c>
      <c r="M183" s="59">
        <v>1785</v>
      </c>
      <c r="N183" s="60">
        <v>2105</v>
      </c>
    </row>
    <row r="184" spans="1:14" ht="20.100000000000001" customHeight="1" x14ac:dyDescent="0.15">
      <c r="A184" s="120"/>
      <c r="B184" s="100" t="s">
        <v>14</v>
      </c>
      <c r="C184" s="53">
        <v>149</v>
      </c>
      <c r="D184" s="53">
        <v>110</v>
      </c>
      <c r="E184" s="53">
        <v>114</v>
      </c>
      <c r="F184" s="53">
        <v>119</v>
      </c>
      <c r="G184" s="53">
        <v>113</v>
      </c>
      <c r="H184" s="53">
        <v>119</v>
      </c>
      <c r="I184" s="53">
        <v>219</v>
      </c>
      <c r="J184" s="53">
        <v>252</v>
      </c>
      <c r="K184" s="53">
        <v>131</v>
      </c>
      <c r="L184" s="53">
        <v>114</v>
      </c>
      <c r="M184" s="53">
        <v>107</v>
      </c>
      <c r="N184" s="54">
        <v>122</v>
      </c>
    </row>
    <row r="185" spans="1:14" ht="20.100000000000001" customHeight="1" x14ac:dyDescent="0.15">
      <c r="A185" s="120" t="s">
        <v>79</v>
      </c>
      <c r="B185" s="58" t="s">
        <v>13</v>
      </c>
      <c r="C185" s="59">
        <v>1932</v>
      </c>
      <c r="D185" s="59">
        <v>951</v>
      </c>
      <c r="E185" s="59">
        <v>1041</v>
      </c>
      <c r="F185" s="59">
        <v>1408</v>
      </c>
      <c r="G185" s="59">
        <v>988</v>
      </c>
      <c r="H185" s="59">
        <v>935</v>
      </c>
      <c r="I185" s="59">
        <v>801</v>
      </c>
      <c r="J185" s="59">
        <v>1035</v>
      </c>
      <c r="K185" s="59">
        <v>837</v>
      </c>
      <c r="L185" s="59">
        <v>801</v>
      </c>
      <c r="M185" s="59">
        <v>948</v>
      </c>
      <c r="N185" s="60">
        <v>689</v>
      </c>
    </row>
    <row r="186" spans="1:14" ht="20.100000000000001" customHeight="1" x14ac:dyDescent="0.15">
      <c r="A186" s="120"/>
      <c r="B186" s="100" t="s">
        <v>14</v>
      </c>
      <c r="C186" s="53">
        <v>23</v>
      </c>
      <c r="D186" s="53">
        <v>6</v>
      </c>
      <c r="E186" s="53">
        <v>17</v>
      </c>
      <c r="F186" s="53">
        <v>14</v>
      </c>
      <c r="G186" s="53">
        <v>8</v>
      </c>
      <c r="H186" s="53">
        <v>7</v>
      </c>
      <c r="I186" s="53">
        <v>7</v>
      </c>
      <c r="J186" s="53">
        <v>7</v>
      </c>
      <c r="K186" s="53">
        <v>5</v>
      </c>
      <c r="L186" s="53">
        <v>6</v>
      </c>
      <c r="M186" s="53">
        <v>5</v>
      </c>
      <c r="N186" s="54">
        <v>5</v>
      </c>
    </row>
    <row r="187" spans="1:14" ht="20.100000000000001" customHeight="1" x14ac:dyDescent="0.15">
      <c r="A187" s="120" t="s">
        <v>77</v>
      </c>
      <c r="B187" s="58" t="s">
        <v>13</v>
      </c>
      <c r="C187" s="59">
        <v>4339</v>
      </c>
      <c r="D187" s="59">
        <v>4490</v>
      </c>
      <c r="E187" s="59">
        <v>4292</v>
      </c>
      <c r="F187" s="59">
        <v>4418</v>
      </c>
      <c r="G187" s="59">
        <v>4731</v>
      </c>
      <c r="H187" s="59">
        <v>4549</v>
      </c>
      <c r="I187" s="59">
        <v>4478</v>
      </c>
      <c r="J187" s="59">
        <v>4618</v>
      </c>
      <c r="K187" s="59">
        <v>4874</v>
      </c>
      <c r="L187" s="59">
        <v>5026</v>
      </c>
      <c r="M187" s="59">
        <v>4567</v>
      </c>
      <c r="N187" s="60">
        <v>4895</v>
      </c>
    </row>
    <row r="188" spans="1:14" ht="20.100000000000001" customHeight="1" x14ac:dyDescent="0.15">
      <c r="A188" s="120"/>
      <c r="B188" s="100" t="s">
        <v>14</v>
      </c>
      <c r="C188" s="53">
        <v>3039</v>
      </c>
      <c r="D188" s="53">
        <v>3068</v>
      </c>
      <c r="E188" s="53">
        <v>2909</v>
      </c>
      <c r="F188" s="53">
        <v>2968</v>
      </c>
      <c r="G188" s="53">
        <v>2995</v>
      </c>
      <c r="H188" s="53">
        <v>2952</v>
      </c>
      <c r="I188" s="53">
        <v>3044</v>
      </c>
      <c r="J188" s="53">
        <v>3146</v>
      </c>
      <c r="K188" s="53">
        <v>3281</v>
      </c>
      <c r="L188" s="53">
        <v>3357</v>
      </c>
      <c r="M188" s="53">
        <v>2997</v>
      </c>
      <c r="N188" s="54">
        <v>3299</v>
      </c>
    </row>
    <row r="189" spans="1:14" ht="20.100000000000001" customHeight="1" x14ac:dyDescent="0.15">
      <c r="A189" s="120" t="s">
        <v>88</v>
      </c>
      <c r="B189" s="58" t="s">
        <v>13</v>
      </c>
      <c r="C189" s="65">
        <v>4122</v>
      </c>
      <c r="D189" s="66">
        <v>4115</v>
      </c>
      <c r="E189" s="66">
        <v>5286</v>
      </c>
      <c r="F189" s="66">
        <v>9768</v>
      </c>
      <c r="G189" s="66">
        <v>9959</v>
      </c>
      <c r="H189" s="66">
        <v>8193</v>
      </c>
      <c r="I189" s="66">
        <v>4811</v>
      </c>
      <c r="J189" s="66">
        <v>4559</v>
      </c>
      <c r="K189" s="66">
        <v>7532</v>
      </c>
      <c r="L189" s="66">
        <v>8446</v>
      </c>
      <c r="M189" s="66">
        <v>7854</v>
      </c>
      <c r="N189" s="67">
        <v>6193</v>
      </c>
    </row>
    <row r="190" spans="1:14" ht="20.100000000000001" customHeight="1" thickBot="1" x14ac:dyDescent="0.2">
      <c r="A190" s="124"/>
      <c r="B190" s="113" t="s">
        <v>14</v>
      </c>
      <c r="C190" s="55">
        <v>1329</v>
      </c>
      <c r="D190" s="56">
        <v>1329</v>
      </c>
      <c r="E190" s="56">
        <v>1334</v>
      </c>
      <c r="F190" s="56">
        <v>1564</v>
      </c>
      <c r="G190" s="56">
        <v>1570</v>
      </c>
      <c r="H190" s="56">
        <v>1437</v>
      </c>
      <c r="I190" s="56">
        <v>1371</v>
      </c>
      <c r="J190" s="56">
        <v>1346</v>
      </c>
      <c r="K190" s="56">
        <v>1764</v>
      </c>
      <c r="L190" s="56">
        <v>1814</v>
      </c>
      <c r="M190" s="56">
        <v>1687</v>
      </c>
      <c r="N190" s="57">
        <v>1614</v>
      </c>
    </row>
  </sheetData>
  <customSheetViews>
    <customSheetView guid="{F60C4E8B-8B9B-4D65-8FB6-ED1E43BA8FA1}" scale="80" showPageBreaks="1" printArea="1" view="pageBreakPreview" topLeftCell="A13">
      <selection activeCell="J10" sqref="J10"/>
      <rowBreaks count="2" manualBreakCount="2">
        <brk id="56" max="16383" man="1"/>
        <brk id="136" max="16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49" fitToHeight="0" orientation="portrait" horizontalDpi="1200" verticalDpi="1200" r:id="rId1"/>
      <headerFooter alignWithMargins="0"/>
    </customSheetView>
    <customSheetView guid="{EBA70A6C-D5FA-4F6D-B9BB-068F62063D58}" scale="80" showPageBreaks="1" printArea="1" view="pageBreakPreview">
      <selection activeCell="N169" sqref="N169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2"/>
      <headerFooter alignWithMargins="0"/>
    </customSheetView>
    <customSheetView guid="{0DC19EA5-390C-4BB0-AEB3-E1990BA09B58}" scale="77" showPageBreaks="1" printArea="1" view="pageBreakPreview" topLeftCell="A143">
      <selection activeCell="N174" sqref="N174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3"/>
      <headerFooter alignWithMargins="0"/>
    </customSheetView>
    <customSheetView guid="{051F6C80-0A2C-48B2-83A8-EE83DFE42A78}" scale="77" showPageBreaks="1" printArea="1" view="pageBreakPreview">
      <selection activeCell="S39" sqref="S39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4"/>
      <headerFooter alignWithMargins="0"/>
    </customSheetView>
    <customSheetView guid="{167B1950-F5FB-4E37-BF6B-CB24CB8135F1}" scale="77" showPageBreaks="1" printArea="1" view="pageBreakPreview" topLeftCell="A133">
      <selection activeCell="C147" sqref="C147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5"/>
      <headerFooter alignWithMargins="0"/>
    </customSheetView>
    <customSheetView guid="{87F285D9-5851-4109-81E6-38348DACE68E}" scale="85" showPageBreaks="1" printArea="1" view="pageBreakPreview" topLeftCell="A55">
      <pane xSplit="1" ySplit="4" topLeftCell="B165" activePane="bottomRight" state="frozen"/>
      <selection pane="bottomRight" activeCell="N171" sqref="N171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6"/>
      <headerFooter alignWithMargins="0"/>
    </customSheetView>
    <customSheetView guid="{345824F7-388B-49E9-A352-F97FCDE0D9A7}" scale="85" showPageBreaks="1" printArea="1" view="pageBreakPreview" topLeftCell="A55">
      <pane xSplit="1" ySplit="4" topLeftCell="B59" activePane="bottomRight" state="frozen"/>
      <selection pane="bottomRight" activeCell="C191" sqref="C191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7"/>
      <headerFooter alignWithMargins="0"/>
    </customSheetView>
    <customSheetView guid="{D5A7CCA3-1AEF-442E-B22B-47537371DF4F}" scale="85" showPageBreaks="1" printArea="1" view="pageBreakPreview" topLeftCell="A55">
      <pane xSplit="1" ySplit="4" topLeftCell="B158" activePane="bottomRight" state="frozen"/>
      <selection pane="bottomRight" activeCell="N182" sqref="N182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8"/>
      <headerFooter alignWithMargins="0"/>
    </customSheetView>
    <customSheetView guid="{6239FA0B-109E-4DC2-AB43-91C8B4F6B14F}" scale="60" showPageBreaks="1" printArea="1" view="pageBreakPreview" topLeftCell="A7">
      <selection activeCell="T76" sqref="T76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9"/>
      <headerFooter alignWithMargins="0"/>
    </customSheetView>
    <customSheetView guid="{66B19589-027F-493C-A680-31F55B1D6485}" scale="85" showPageBreaks="1" printArea="1" view="pageBreakPreview" topLeftCell="A55">
      <pane xSplit="1" ySplit="4" topLeftCell="B59" activePane="bottomRight" state="frozen"/>
      <selection pane="bottomRight" activeCell="N183" sqref="N183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10"/>
      <headerFooter alignWithMargins="0"/>
    </customSheetView>
    <customSheetView guid="{D031786F-F3D4-4F80-86F4-A10B4BDB09E6}" scale="85" showPageBreaks="1" printArea="1" view="pageBreakPreview" topLeftCell="A55">
      <pane xSplit="1" ySplit="4" topLeftCell="B59" activePane="bottomRight" state="frozen"/>
      <selection pane="bottomRight" activeCell="C173" sqref="C173:N174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11"/>
      <headerFooter alignWithMargins="0"/>
    </customSheetView>
    <customSheetView guid="{11FD9987-68AC-4841-92F5-26BFBF6A0E89}" scale="77" showPageBreaks="1" printArea="1" view="pageBreakPreview" topLeftCell="A157">
      <selection activeCell="N163" sqref="N163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12"/>
      <headerFooter alignWithMargins="0"/>
    </customSheetView>
    <customSheetView guid="{1DA4251A-48B3-47DA-8886-E08726E0284B}" scale="77" showPageBreaks="1" printArea="1" view="pageBreakPreview" topLeftCell="A82">
      <selection activeCell="L76" sqref="L75:L76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13"/>
      <headerFooter alignWithMargins="0"/>
    </customSheetView>
    <customSheetView guid="{7BFA9420-EF6C-4F2A-BB1C-A88003EB3272}" scale="77" showPageBreaks="1" printArea="1" view="pageBreakPreview" topLeftCell="A32">
      <selection activeCell="N177" sqref="N177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14"/>
      <headerFooter alignWithMargins="0"/>
    </customSheetView>
    <customSheetView guid="{3AE51FB2-9041-44D7-9351-1CA38498E486}" scale="60" showPageBreaks="1" printArea="1" view="pageBreakPreview" topLeftCell="A163">
      <selection activeCell="N189" sqref="N189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15"/>
      <headerFooter alignWithMargins="0"/>
    </customSheetView>
    <customSheetView guid="{2D06A208-40F4-4035-A66F-96F9E5B0291C}" scale="80" showPageBreaks="1" printArea="1" view="pageBreakPreview" topLeftCell="A188">
      <selection activeCell="H93" sqref="H93"/>
      <rowBreaks count="2" manualBreakCount="2">
        <brk id="56" max="16383" man="1"/>
        <brk id="136" max="17" man="1"/>
      </rowBreaks>
      <pageMargins left="0.23622047244094491" right="0.23622047244094491" top="0.74803149606299213" bottom="0.74803149606299213" header="0.31496062992125984" footer="0.31496062992125984"/>
      <pageSetup paperSize="9" scale="49" fitToHeight="0" orientation="portrait" horizontalDpi="4294967293" r:id="rId16"/>
      <headerFooter alignWithMargins="0"/>
    </customSheetView>
  </customSheetViews>
  <mergeCells count="79">
    <mergeCell ref="A169:A170"/>
    <mergeCell ref="A161:A162"/>
    <mergeCell ref="A125:A127"/>
    <mergeCell ref="A139:A140"/>
    <mergeCell ref="A128:A130"/>
    <mergeCell ref="A163:A164"/>
    <mergeCell ref="A165:A166"/>
    <mergeCell ref="A157:A158"/>
    <mergeCell ref="A141:A142"/>
    <mergeCell ref="A143:A144"/>
    <mergeCell ref="A177:A178"/>
    <mergeCell ref="A179:A180"/>
    <mergeCell ref="A80:A82"/>
    <mergeCell ref="A77:A79"/>
    <mergeCell ref="A110:A112"/>
    <mergeCell ref="A119:A121"/>
    <mergeCell ref="A104:A106"/>
    <mergeCell ref="A92:A94"/>
    <mergeCell ref="A95:A97"/>
    <mergeCell ref="A147:A148"/>
    <mergeCell ref="A98:A100"/>
    <mergeCell ref="A101:A103"/>
    <mergeCell ref="A113:A115"/>
    <mergeCell ref="A116:A118"/>
    <mergeCell ref="A122:A124"/>
    <mergeCell ref="A171:A172"/>
    <mergeCell ref="B56:N56"/>
    <mergeCell ref="A47:A48"/>
    <mergeCell ref="A89:A91"/>
    <mergeCell ref="A59:A61"/>
    <mergeCell ref="A62:A64"/>
    <mergeCell ref="A68:A70"/>
    <mergeCell ref="A71:A73"/>
    <mergeCell ref="A83:A85"/>
    <mergeCell ref="A86:A88"/>
    <mergeCell ref="A74:A76"/>
    <mergeCell ref="A49:A50"/>
    <mergeCell ref="A51:A52"/>
    <mergeCell ref="A27:A28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9:A30"/>
    <mergeCell ref="A31:A32"/>
    <mergeCell ref="A37:A38"/>
    <mergeCell ref="A39:A40"/>
    <mergeCell ref="A41:A42"/>
    <mergeCell ref="A189:A190"/>
    <mergeCell ref="A131:A133"/>
    <mergeCell ref="A134:A136"/>
    <mergeCell ref="A149:A150"/>
    <mergeCell ref="A151:A152"/>
    <mergeCell ref="A153:A154"/>
    <mergeCell ref="A155:A156"/>
    <mergeCell ref="A159:A160"/>
    <mergeCell ref="A181:A182"/>
    <mergeCell ref="A183:A184"/>
    <mergeCell ref="A185:A186"/>
    <mergeCell ref="A187:A188"/>
    <mergeCell ref="A173:A174"/>
    <mergeCell ref="A175:A176"/>
    <mergeCell ref="A167:A168"/>
    <mergeCell ref="A145:A146"/>
    <mergeCell ref="A43:A44"/>
    <mergeCell ref="A33:A34"/>
    <mergeCell ref="A35:A36"/>
    <mergeCell ref="A53:A54"/>
    <mergeCell ref="A107:A109"/>
    <mergeCell ref="A65:A67"/>
    <mergeCell ref="A45:A4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horizontalDpi="1200" verticalDpi="1200" r:id="rId17"/>
  <headerFooter alignWithMargins="0"/>
  <rowBreaks count="2" manualBreakCount="2">
    <brk id="56" max="16383" man="1"/>
    <brk id="1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単価資料 (2)</vt:lpstr>
      <vt:lpstr>別紙-4</vt:lpstr>
      <vt:lpstr>'別紙-4'!Print_Area</vt:lpstr>
    </vt:vector>
  </TitlesOfParts>
  <Company>那珂川町役場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NT2707</dc:creator>
  <cp:lastModifiedBy>NT19532</cp:lastModifiedBy>
  <cp:lastPrinted>2025-07-22T02:24:43Z</cp:lastPrinted>
  <dcterms:created xsi:type="dcterms:W3CDTF">2012-07-18T07:57:54Z</dcterms:created>
  <dcterms:modified xsi:type="dcterms:W3CDTF">2025-07-22T02:26:37Z</dcterms:modified>
</cp:coreProperties>
</file>