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g17-fl2\各課共有\5-4_下水道課\5-4-0_共通\◆課共通◆\■フォルダ基準表\(8-1-)経営比較分析表\令和５年度決算値（Ｒ6年提出分）\"/>
    </mc:Choice>
  </mc:AlternateContent>
  <xr:revisionPtr revIDLastSave="0" documentId="13_ncr:1_{7C3018AD-A9F2-4878-BE43-FE37687D0D14}" xr6:coauthVersionLast="47" xr6:coauthVersionMax="47" xr10:uidLastSave="{00000000-0000-0000-0000-000000000000}"/>
  <workbookProtection workbookAlgorithmName="SHA-512" workbookHashValue="MzhKs03GnAxz+XVJLNBQ65msRVtC4O41k0inXadE1/vafDD9LIcXzgb3iO+lf5cKUWGsD0NuRKVF4FdQRf5ilQ==" workbookSaltValue="72Q70AIEvRnRP3A/g+bPJw==" workbookSpinCount="100000" lockStructure="1"/>
  <bookViews>
    <workbookView xWindow="-120" yWindow="-120" windowWidth="19440" windowHeight="150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AT8" i="4" s="1"/>
  <c r="S6" i="5"/>
  <c r="AL8" i="4" s="1"/>
  <c r="R6" i="5"/>
  <c r="AD10" i="4" s="1"/>
  <c r="Q6" i="5"/>
  <c r="W10" i="4" s="1"/>
  <c r="P6" i="5"/>
  <c r="O6" i="5"/>
  <c r="N6" i="5"/>
  <c r="B10" i="4" s="1"/>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G85" i="4"/>
  <c r="F85" i="4"/>
  <c r="BB10" i="4"/>
  <c r="AL10" i="4"/>
  <c r="P10" i="4"/>
  <c r="I10" i="4"/>
  <c r="W8" i="4"/>
  <c r="P8" i="4"/>
  <c r="I8"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<sst xmlns="http://schemas.openxmlformats.org/spreadsheetml/2006/main" count="236" uniqueCount="118">
  <si>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</si>
  <si>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</si>
  <si>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</si>
  <si>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</si>
  <si>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</si>
  <si>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</si>
  <si>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</si>
  <si>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</si>
  <si>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</si>
  <si>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</si>
  <si>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</si>
  <si>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</si>
  <si>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</si>
  <si>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</si>
  <si>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</si>
  <si>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</si>
  <si>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</si>
  <si>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</si>
  <si>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</si>
  <si>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</si>
  <si>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</si>
  <si>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</si>
  <si>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</si>
  <si>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</si>
  <si>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</si>
  <si>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</si>
  <si>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</si>
  <si>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</si>
  <si>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</si>
  <si>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</si>
  <si>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</si>
  <si>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</si>
  <si>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</si>
  <si>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</si>
  <si>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</si>
  <si>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</si>
  <si>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</si>
  <si>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</si>
  <si>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</si>
  <si>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</si>
  <si>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</si>
  <si>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</si>
  <si>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</si>
  <si>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</si>
  <si>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</si>
  <si>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</si>
  <si>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</si>
  <si>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</si>
  <si>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</si>
  <si>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</si>
  <si>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</si>
  <si>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</si>
  <si>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</si>
  <si>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</si>
  <si>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</si>
  <si>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</si>
  <si>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</si>
  <si>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</si>
  <si>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</si>
  <si>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</si>
  <si>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</si>
  <si>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</si>
  <si>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</si>
  <si>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</si>
  <si>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</si>
  <si>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</si>
  <si>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</si>
  <si>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</si>
  <si>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</si>
  <si>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</si>
  <si>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</si>
  <si>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</si>
  <si>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</si>
  <si>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</si>
  <si>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</si>
  <si>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</si>
  <si>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</si>
  <si>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</si>
  <si>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</si>
  <si>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</si>
  <si>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</si>
  <si>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</si>
  <si>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</si>
  <si>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</si>
  <si>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</si>
  <si>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</si>
  <si>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</si>
  <si>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</si>
  <si>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</si>
  <si>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</si>
  <si>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</si>
  <si>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</si>
  <si>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</si>
  <si>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</si>
  <si>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</si>
  <si>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</si>
  <si>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那珂川市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</si>
  <si>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</si>
  <si>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</si>
  <si>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</si>
  <si>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</si>
  <si>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</si>
  <si>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</si>
  <si>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</si>
  <si>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</si>
  <si>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</si>
  <si>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</si>
  <si>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</si>
  <si>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</si>
  <si>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</si>
  <si>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</si>
  <si>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</si>
  <si>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</si>
  <si>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</si>
  <si>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</si>
  <si>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 xml:space="preserve">1.経営の健全性・効率性
　経営状況は健全な状態にあります。今後、人口減少や節水意識の高まりなどによる使用料収入の減少が見込まれます。引き続き、経営指標等で分析を行い適正な経営を行っていきます。
2.老朽化の状況　
　法定耐用年数を経過した管渠や改善が必要な管渠はありません。今後は老朽化による事故を未然に防ぐため、下水道ストックマネジメント計画に基づき、計画的かつ効率的な管渠等の更新を行っていきます。
</t>
    <phoneticPr fontId="4"/>
  </si>
  <si>
    <r>
      <t xml:space="preserve">①有形固定資産減価償却率
</t>
    </r>
    <r>
      <rPr>
        <sz val="11"/>
        <color rgb="FFFF0000"/>
        <rFont val="ＭＳ ゴシック"/>
        <family val="3"/>
        <charset val="128"/>
      </rPr>
      <t>　</t>
    </r>
    <r>
      <rPr>
        <sz val="11"/>
        <rFont val="ＭＳ ゴシック"/>
        <family val="3"/>
        <charset val="128"/>
      </rPr>
      <t>本市の特定環境保全公共下水道事業は、平成19年度より供用開始しているため、類似団体と比較すると低い水準にあります。</t>
    </r>
    <r>
      <rPr>
        <sz val="11"/>
        <color theme="1"/>
        <rFont val="ＭＳ ゴシック"/>
        <family val="3"/>
        <charset val="128"/>
      </rPr>
      <t xml:space="preserve">
②管渠老朽化比率
　令和５年度末現在、法定耐用年数を経過した管渠はないため、当該指標の表示はありません。
③管渠改善率
　令和５年度末現在、更新した管渠はないため、当該指標の表示はありません。　
</t>
    </r>
    <rPh sb="82" eb="84">
      <t>レイワ</t>
    </rPh>
    <rPh sb="133" eb="135">
      <t>レイワ</t>
    </rPh>
    <rPh sb="142" eb="144">
      <t>コウシン</t>
    </rPh>
    <phoneticPr fontId="4"/>
  </si>
  <si>
    <t xml:space="preserve">①経常収支比率
　100％を超えており、健全な経営状態です。
②累積欠損金比率
　累積欠損金はないため、当該指標の表示はありません。今後も欠損金が生じることがないよう適正な経営を行っていきます。
③流動比率
特別利益の皆減による現金の減に伴い100％を下回っており、また、類似団体平均値よりも大幅に下回っています。そのため支払い能力を高めるための経営改善を図っていく必要があります。
④企業債残高対事業規模比率
　平成19年度から事業開始し工事は完了に近づいています。類似団体平均値との比較では高い水準となっています。
⑤経費回収率
　100％を超えており、健全な経営状態です。
⑥汚水処理原価
　類似団体平均値と比較して高くなっています。
⑦施設利用率
　汚水処理施設を所有していないため、当該指標の表示はありません。
⑧水洗化率
　昨年より比率が高くなっており、類似団体と比較しても高い水準にあります。今後も公共用水域の保全・使用料収入の増のため水洗化率の向上に努めます。
</t>
    <rPh sb="104" eb="106">
      <t>トクベツ</t>
    </rPh>
    <rPh sb="106" eb="108">
      <t>リエキ</t>
    </rPh>
    <rPh sb="109" eb="110">
      <t>ミナ</t>
    </rPh>
    <rPh sb="114" eb="116">
      <t>ゲンキン</t>
    </rPh>
    <rPh sb="119" eb="120">
      <t>トモナ</t>
    </rPh>
    <rPh sb="126" eb="128">
      <t>シタマワ</t>
    </rPh>
    <rPh sb="136" eb="138">
      <t>ルイジ</t>
    </rPh>
    <rPh sb="138" eb="140">
      <t>ダンタイ</t>
    </rPh>
    <rPh sb="140" eb="143">
      <t>ヘイキンチ</t>
    </rPh>
    <rPh sb="146" eb="148">
      <t>オオハバ</t>
    </rPh>
    <rPh sb="161" eb="163">
      <t>シハラ</t>
    </rPh>
    <rPh sb="164" eb="166">
      <t>ノウリョク</t>
    </rPh>
    <rPh sb="167" eb="168">
      <t>タカ</t>
    </rPh>
    <rPh sb="173" eb="175">
      <t>ケイエイ</t>
    </rPh>
    <rPh sb="175" eb="177">
      <t>カイゼン</t>
    </rPh>
    <rPh sb="178" eb="179">
      <t>ハカ</t>
    </rPh>
    <rPh sb="183" eb="185">
      <t>ヒツヨウ</t>
    </rPh>
    <rPh sb="237" eb="239">
      <t>レイワ</t>
    </rPh>
    <rPh sb="240" eb="242">
      <t>ネンド</t>
    </rPh>
    <rPh sb="244" eb="246">
      <t>シンガタ</t>
    </rPh>
    <rPh sb="253" eb="256">
      <t>カンセンショウ</t>
    </rPh>
    <rPh sb="256" eb="258">
      <t>タイオウ</t>
    </rPh>
    <rPh sb="258" eb="260">
      <t>チホウ</t>
    </rPh>
    <rPh sb="260" eb="262">
      <t>ソウセイ</t>
    </rPh>
    <rPh sb="262" eb="264">
      <t>リンジ</t>
    </rPh>
    <rPh sb="264" eb="267">
      <t>コウフキン</t>
    </rPh>
    <rPh sb="337" eb="339">
      <t>サクネン</t>
    </rPh>
    <rPh sb="341" eb="343">
      <t>ヒリツ</t>
    </rPh>
    <rPh sb="344" eb="345">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</si>
</sst>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DE-4B9A-878C-1F363F9A348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0.02</c:v>
                </c:pt>
                <c:pt idx="2" formatCode="#,##0.00;&quot;△&quot;#,##0.00">
                  <c:v>0</c:v>
                </c:pt>
                <c:pt idx="3">
                  <c:v>0.08</c:v>
                </c:pt>
                <c:pt idx="4">
                  <c:v>0.06</c:v>
                </c:pt>
              </c:numCache>
            </c:numRef>
          </c:val>
          <c:smooth val="0"/>
          <c:extLst>
            <c:ext xmlns:c16="http://schemas.microsoft.com/office/drawing/2014/chart" uri="{C3380CC4-5D6E-409C-BE32-E72D297353CC}">
              <c16:uniqueId val="{00000001-13DE-4B9A-878C-1F363F9A348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E9-4586-B5E6-8B39F4E45BB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37.65</c:v>
                </c:pt>
                <c:pt idx="1">
                  <c:v>36.71</c:v>
                </c:pt>
                <c:pt idx="2">
                  <c:v>33.799999999999997</c:v>
                </c:pt>
                <c:pt idx="3">
                  <c:v>41.06</c:v>
                </c:pt>
                <c:pt idx="4">
                  <c:v>42.09</c:v>
                </c:pt>
              </c:numCache>
            </c:numRef>
          </c:val>
          <c:smooth val="0"/>
          <c:extLst>
            <c:ext xmlns:c16="http://schemas.microsoft.com/office/drawing/2014/chart" uri="{C3380CC4-5D6E-409C-BE32-E72D297353CC}">
              <c16:uniqueId val="{00000001-E6E9-4586-B5E6-8B39F4E45BB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80.77</c:v>
                </c:pt>
                <c:pt idx="1">
                  <c:v>86.27</c:v>
                </c:pt>
                <c:pt idx="2">
                  <c:v>88</c:v>
                </c:pt>
                <c:pt idx="3">
                  <c:v>88.43</c:v>
                </c:pt>
                <c:pt idx="4">
                  <c:v>89.12</c:v>
                </c:pt>
              </c:numCache>
            </c:numRef>
          </c:val>
          <c:extLst>
            <c:ext xmlns:c16="http://schemas.microsoft.com/office/drawing/2014/chart" uri="{C3380CC4-5D6E-409C-BE32-E72D297353CC}">
              <c16:uniqueId val="{00000000-DB5C-454A-8ED5-46C9C9F8322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67.37</c:v>
                </c:pt>
                <c:pt idx="1">
                  <c:v>70.05</c:v>
                </c:pt>
                <c:pt idx="2">
                  <c:v>67.09</c:v>
                </c:pt>
                <c:pt idx="3">
                  <c:v>84.34</c:v>
                </c:pt>
                <c:pt idx="4">
                  <c:v>84.73</c:v>
                </c:pt>
              </c:numCache>
            </c:numRef>
          </c:val>
          <c:smooth val="0"/>
          <c:extLst>
            <c:ext xmlns:c16="http://schemas.microsoft.com/office/drawing/2014/chart" uri="{C3380CC4-5D6E-409C-BE32-E72D297353CC}">
              <c16:uniqueId val="{00000001-DB5C-454A-8ED5-46C9C9F8322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100.12</c:v>
                </c:pt>
                <c:pt idx="1">
                  <c:v>100.12</c:v>
                </c:pt>
                <c:pt idx="2">
                  <c:v>100.12</c:v>
                </c:pt>
                <c:pt idx="3">
                  <c:v>100.07</c:v>
                </c:pt>
                <c:pt idx="4">
                  <c:v>116.21</c:v>
                </c:pt>
              </c:numCache>
            </c:numRef>
          </c:val>
          <c:extLst>
            <c:ext xmlns:c16="http://schemas.microsoft.com/office/drawing/2014/chart" uri="{C3380CC4-5D6E-409C-BE32-E72D297353CC}">
              <c16:uniqueId val="{00000000-E1C8-429D-B322-FBA9A31093B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101.38</c:v>
                </c:pt>
                <c:pt idx="1">
                  <c:v>100.3</c:v>
                </c:pt>
                <c:pt idx="2">
                  <c:v>99.59</c:v>
                </c:pt>
                <c:pt idx="3">
                  <c:v>106.44</c:v>
                </c:pt>
                <c:pt idx="4">
                  <c:v>107.11</c:v>
                </c:pt>
              </c:numCache>
            </c:numRef>
          </c:val>
          <c:smooth val="0"/>
          <c:extLst>
            <c:ext xmlns:c16="http://schemas.microsoft.com/office/drawing/2014/chart" uri="{C3380CC4-5D6E-409C-BE32-E72D297353CC}">
              <c16:uniqueId val="{00000001-E1C8-429D-B322-FBA9A31093B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12.41</c:v>
                </c:pt>
                <c:pt idx="1">
                  <c:v>14.51</c:v>
                </c:pt>
                <c:pt idx="2">
                  <c:v>16.54</c:v>
                </c:pt>
                <c:pt idx="3">
                  <c:v>18.670000000000002</c:v>
                </c:pt>
                <c:pt idx="4">
                  <c:v>20.190000000000001</c:v>
                </c:pt>
              </c:numCache>
            </c:numRef>
          </c:val>
          <c:extLst>
            <c:ext xmlns:c16="http://schemas.microsoft.com/office/drawing/2014/chart" uri="{C3380CC4-5D6E-409C-BE32-E72D297353CC}">
              <c16:uniqueId val="{00000000-8385-4F7C-9698-1ADC04E7B1B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13.2</c:v>
                </c:pt>
                <c:pt idx="1">
                  <c:v>15.82</c:v>
                </c:pt>
                <c:pt idx="2">
                  <c:v>18.97</c:v>
                </c:pt>
                <c:pt idx="3">
                  <c:v>24.8</c:v>
                </c:pt>
                <c:pt idx="4">
                  <c:v>26.77</c:v>
                </c:pt>
              </c:numCache>
            </c:numRef>
          </c:val>
          <c:smooth val="0"/>
          <c:extLst>
            <c:ext xmlns:c16="http://schemas.microsoft.com/office/drawing/2014/chart" uri="{C3380CC4-5D6E-409C-BE32-E72D297353CC}">
              <c16:uniqueId val="{00000001-8385-4F7C-9698-1ADC04E7B1B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B7-4E48-9D07-80E347A1DDC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0.02</c:v>
                </c:pt>
                <c:pt idx="4" formatCode="#,##0.00;&quot;△&quot;#,##0.00;&quot;-&quot;">
                  <c:v>7.0000000000000007E-2</c:v>
                </c:pt>
              </c:numCache>
            </c:numRef>
          </c:val>
          <c:smooth val="0"/>
          <c:extLst>
            <c:ext xmlns:c16="http://schemas.microsoft.com/office/drawing/2014/chart" uri="{C3380CC4-5D6E-409C-BE32-E72D297353CC}">
              <c16:uniqueId val="{00000001-65B7-4E48-9D07-80E347A1DDC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6F-4CD5-AFC8-919D57FD6BF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360.63</c:v>
                </c:pt>
                <c:pt idx="1">
                  <c:v>254.91</c:v>
                </c:pt>
                <c:pt idx="2">
                  <c:v>366.52</c:v>
                </c:pt>
                <c:pt idx="3">
                  <c:v>72.86</c:v>
                </c:pt>
                <c:pt idx="4">
                  <c:v>69.540000000000006</c:v>
                </c:pt>
              </c:numCache>
            </c:numRef>
          </c:val>
          <c:smooth val="0"/>
          <c:extLst>
            <c:ext xmlns:c16="http://schemas.microsoft.com/office/drawing/2014/chart" uri="{C3380CC4-5D6E-409C-BE32-E72D297353CC}">
              <c16:uniqueId val="{00000001-D56F-4CD5-AFC8-919D57FD6BF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126.09</c:v>
                </c:pt>
                <c:pt idx="1">
                  <c:v>108.56</c:v>
                </c:pt>
                <c:pt idx="2">
                  <c:v>141.75</c:v>
                </c:pt>
                <c:pt idx="3">
                  <c:v>109.67</c:v>
                </c:pt>
                <c:pt idx="4">
                  <c:v>19.37</c:v>
                </c:pt>
              </c:numCache>
            </c:numRef>
          </c:val>
          <c:extLst>
            <c:ext xmlns:c16="http://schemas.microsoft.com/office/drawing/2014/chart" uri="{C3380CC4-5D6E-409C-BE32-E72D297353CC}">
              <c16:uniqueId val="{00000000-32EE-44AF-BDB5-6C8A62CCAD5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75.33</c:v>
                </c:pt>
                <c:pt idx="1">
                  <c:v>64.17</c:v>
                </c:pt>
                <c:pt idx="2">
                  <c:v>89.11</c:v>
                </c:pt>
                <c:pt idx="3">
                  <c:v>45.42</c:v>
                </c:pt>
                <c:pt idx="4">
                  <c:v>50.63</c:v>
                </c:pt>
              </c:numCache>
            </c:numRef>
          </c:val>
          <c:smooth val="0"/>
          <c:extLst>
            <c:ext xmlns:c16="http://schemas.microsoft.com/office/drawing/2014/chart" uri="{C3380CC4-5D6E-409C-BE32-E72D297353CC}">
              <c16:uniqueId val="{00000001-32EE-44AF-BDB5-6C8A62CCAD5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2221.41</c:v>
                </c:pt>
                <c:pt idx="1">
                  <c:v>2002.45</c:v>
                </c:pt>
                <c:pt idx="2">
                  <c:v>2149.87</c:v>
                </c:pt>
                <c:pt idx="3">
                  <c:v>2210.21</c:v>
                </c:pt>
                <c:pt idx="4">
                  <c:v>1921.93</c:v>
                </c:pt>
              </c:numCache>
            </c:numRef>
          </c:val>
          <c:extLst>
            <c:ext xmlns:c16="http://schemas.microsoft.com/office/drawing/2014/chart" uri="{C3380CC4-5D6E-409C-BE32-E72D297353CC}">
              <c16:uniqueId val="{00000000-02AB-4D96-A9ED-BC8C9F57E08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1087.96</c:v>
                </c:pt>
                <c:pt idx="1">
                  <c:v>1209.45</c:v>
                </c:pt>
                <c:pt idx="2">
                  <c:v>1042.6400000000001</c:v>
                </c:pt>
                <c:pt idx="3">
                  <c:v>1195.47</c:v>
                </c:pt>
                <c:pt idx="4">
                  <c:v>1168.69</c:v>
                </c:pt>
              </c:numCache>
            </c:numRef>
          </c:val>
          <c:smooth val="0"/>
          <c:extLst>
            <c:ext xmlns:c16="http://schemas.microsoft.com/office/drawing/2014/chart" uri="{C3380CC4-5D6E-409C-BE32-E72D297353CC}">
              <c16:uniqueId val="{00000001-02AB-4D96-A9ED-BC8C9F57E08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100.18</c:v>
                </c:pt>
                <c:pt idx="1">
                  <c:v>100.14</c:v>
                </c:pt>
                <c:pt idx="2">
                  <c:v>100.25</c:v>
                </c:pt>
                <c:pt idx="3">
                  <c:v>96.94</c:v>
                </c:pt>
                <c:pt idx="4">
                  <c:v>100.71</c:v>
                </c:pt>
              </c:numCache>
            </c:numRef>
          </c:val>
          <c:extLst>
            <c:ext xmlns:c16="http://schemas.microsoft.com/office/drawing/2014/chart" uri="{C3380CC4-5D6E-409C-BE32-E72D297353CC}">
              <c16:uniqueId val="{00000000-E0C6-4884-A7B4-F6AECA33F0C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59.67</c:v>
                </c:pt>
                <c:pt idx="1">
                  <c:v>55.93</c:v>
                </c:pt>
                <c:pt idx="2">
                  <c:v>55.76</c:v>
                </c:pt>
                <c:pt idx="3">
                  <c:v>69.430000000000007</c:v>
                </c:pt>
                <c:pt idx="4">
                  <c:v>70.709999999999994</c:v>
                </c:pt>
              </c:numCache>
            </c:numRef>
          </c:val>
          <c:smooth val="0"/>
          <c:extLst>
            <c:ext xmlns:c16="http://schemas.microsoft.com/office/drawing/2014/chart" uri="{C3380CC4-5D6E-409C-BE32-E72D297353CC}">
              <c16:uniqueId val="{00000001-E0C6-4884-A7B4-F6AECA33F0C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482.41</c:v>
                </c:pt>
                <c:pt idx="1">
                  <c:v>520.29</c:v>
                </c:pt>
                <c:pt idx="2">
                  <c:v>504.15</c:v>
                </c:pt>
                <c:pt idx="3">
                  <c:v>481.6</c:v>
                </c:pt>
                <c:pt idx="4">
                  <c:v>499.49</c:v>
                </c:pt>
              </c:numCache>
            </c:numRef>
          </c:val>
          <c:extLst>
            <c:ext xmlns:c16="http://schemas.microsoft.com/office/drawing/2014/chart" uri="{C3380CC4-5D6E-409C-BE32-E72D297353CC}">
              <c16:uniqueId val="{00000000-0072-4530-9518-DD960EBA3E9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270.60000000000002</c:v>
                </c:pt>
                <c:pt idx="1">
                  <c:v>289.60000000000002</c:v>
                </c:pt>
                <c:pt idx="2">
                  <c:v>296.14999999999998</c:v>
                </c:pt>
                <c:pt idx="3">
                  <c:v>239.46</c:v>
                </c:pt>
                <c:pt idx="4">
                  <c:v>233.15</c:v>
                </c:pt>
              </c:numCache>
            </c:numRef>
          </c:val>
          <c:smooth val="0"/>
          <c:extLst>
            <c:ext xmlns:c16="http://schemas.microsoft.com/office/drawing/2014/chart" uri="{C3380CC4-5D6E-409C-BE32-E72D297353CC}">
              <c16:uniqueId val="{00000001-0072-4530-9518-DD960EBA3E9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C13"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福岡県　那珂川市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4">
        <f>データ!S6</f>
        <v>49663</v>
      </c>
      <c r="AM8" s="44"/>
      <c r="AN8" s="44"/>
      <c r="AO8" s="44"/>
      <c r="AP8" s="44"/>
      <c r="AQ8" s="44"/>
      <c r="AR8" s="44"/>
      <c r="AS8" s="44"/>
      <c r="AT8" s="45">
        <f>データ!T6</f>
        <v>74.95</v>
      </c>
      <c r="AU8" s="45"/>
      <c r="AV8" s="45"/>
      <c r="AW8" s="45"/>
      <c r="AX8" s="45"/>
      <c r="AY8" s="45"/>
      <c r="AZ8" s="45"/>
      <c r="BA8" s="45"/>
      <c r="BB8" s="45">
        <f>データ!U6</f>
        <v>662.62</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37.17</v>
      </c>
      <c r="J10" s="45"/>
      <c r="K10" s="45"/>
      <c r="L10" s="45"/>
      <c r="M10" s="45"/>
      <c r="N10" s="45"/>
      <c r="O10" s="45"/>
      <c r="P10" s="45">
        <f>データ!P6</f>
        <v>3.28</v>
      </c>
      <c r="Q10" s="45"/>
      <c r="R10" s="45"/>
      <c r="S10" s="45"/>
      <c r="T10" s="45"/>
      <c r="U10" s="45"/>
      <c r="V10" s="45"/>
      <c r="W10" s="45">
        <f>データ!Q6</f>
        <v>100</v>
      </c>
      <c r="X10" s="45"/>
      <c r="Y10" s="45"/>
      <c r="Z10" s="45"/>
      <c r="AA10" s="45"/>
      <c r="AB10" s="45"/>
      <c r="AC10" s="45"/>
      <c r="AD10" s="44">
        <f>データ!R6</f>
        <v>3410</v>
      </c>
      <c r="AE10" s="44"/>
      <c r="AF10" s="44"/>
      <c r="AG10" s="44"/>
      <c r="AH10" s="44"/>
      <c r="AI10" s="44"/>
      <c r="AJ10" s="44"/>
      <c r="AK10" s="2"/>
      <c r="AL10" s="44">
        <f>データ!V6</f>
        <v>1618</v>
      </c>
      <c r="AM10" s="44"/>
      <c r="AN10" s="44"/>
      <c r="AO10" s="44"/>
      <c r="AP10" s="44"/>
      <c r="AQ10" s="44"/>
      <c r="AR10" s="44"/>
      <c r="AS10" s="44"/>
      <c r="AT10" s="45">
        <f>データ!W6</f>
        <v>0.49</v>
      </c>
      <c r="AU10" s="45"/>
      <c r="AV10" s="45"/>
      <c r="AW10" s="45"/>
      <c r="AX10" s="45"/>
      <c r="AY10" s="45"/>
      <c r="AZ10" s="45"/>
      <c r="BA10" s="45"/>
      <c r="BB10" s="45">
        <f>データ!X6</f>
        <v>3302.04</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MC+U4jDM2cUpxZy0tburntWF5VoFV8ifwbFkg5jRkJyX2c0uTkjd4GR2asYNkDqFfK2pMPWa5Seb+Zt7nM5Upg==" saltValue="0+APeNuNSVOStLeqYFmgP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402311</v>
      </c>
      <c r="D6" s="19">
        <f t="shared" si="3"/>
        <v>46</v>
      </c>
      <c r="E6" s="19">
        <f t="shared" si="3"/>
        <v>17</v>
      </c>
      <c r="F6" s="19">
        <f t="shared" si="3"/>
        <v>4</v>
      </c>
      <c r="G6" s="19">
        <f t="shared" si="3"/>
        <v>0</v>
      </c>
      <c r="H6" s="19" t="str">
        <f t="shared" si="3"/>
        <v>福岡県　那珂川市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37.17</v>
      </c>
      <c r="P6" s="20">
        <f t="shared" si="3"/>
        <v>3.28</v>
      </c>
      <c r="Q6" s="20">
        <f t="shared" si="3"/>
        <v>100</v>
      </c>
      <c r="R6" s="20">
        <f t="shared" si="3"/>
        <v>3410</v>
      </c>
      <c r="S6" s="20">
        <f t="shared" si="3"/>
        <v>49663</v>
      </c>
      <c r="T6" s="20">
        <f t="shared" si="3"/>
        <v>74.95</v>
      </c>
      <c r="U6" s="20">
        <f t="shared" si="3"/>
        <v>662.62</v>
      </c>
      <c r="V6" s="20">
        <f t="shared" si="3"/>
        <v>1618</v>
      </c>
      <c r="W6" s="20">
        <f t="shared" si="3"/>
        <v>0.49</v>
      </c>
      <c r="X6" s="20">
        <f t="shared" si="3"/>
        <v>3302.04</v>
      </c>
      <c r="Y6" s="21">
        <f>IF(Y7="",NA(),Y7)</f>
        <v>100.12</v>
      </c>
      <c r="Z6" s="21">
        <f t="shared" ref="Z6:AH6" si="4">IF(Z7="",NA(),Z7)</f>
        <v>100.12</v>
      </c>
      <c r="AA6" s="21">
        <f t="shared" si="4"/>
        <v>100.12</v>
      </c>
      <c r="AB6" s="21">
        <f t="shared" si="4"/>
        <v>100.07</v>
      </c>
      <c r="AC6" s="21">
        <f t="shared" si="4"/>
        <v>116.21</v>
      </c>
      <c r="AD6" s="21">
        <f t="shared" si="4"/>
        <v>101.38</v>
      </c>
      <c r="AE6" s="21">
        <f t="shared" si="4"/>
        <v>100.3</v>
      </c>
      <c r="AF6" s="21">
        <f t="shared" si="4"/>
        <v>99.59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360.63</v>
      </c>
      <c r="AP6" s="21">
        <f t="shared" si="5"/>
        <v>254.91</v>
      </c>
      <c r="AQ6" s="21">
        <f t="shared" si="5"/>
        <v>366.52</v>
      </c>
      <c r="AR6" s="21">
        <f t="shared" si="5"/>
        <v>72.86</v>
      </c>
      <c r="AS6" s="21">
        <f t="shared" si="5"/>
        <v>69.540000000000006</v>
      </c>
      <c r="AT6" s="20" t="str">
        <f>IF(AT7="","",IF(AT7="-","【-】","【"&amp;SUBSTITUTE(TEXT(AT7,"#,##0.00"),"-","△")&amp;"】"))</f>
        <v>【65.73】</v>
      </c>
      <c r="AU6" s="21">
        <f>IF(AU7="",NA(),AU7)</f>
        <v>126.09</v>
      </c>
      <c r="AV6" s="21">
        <f t="shared" ref="AV6:BD6" si="6">IF(AV7="",NA(),AV7)</f>
        <v>108.56</v>
      </c>
      <c r="AW6" s="21">
        <f t="shared" si="6"/>
        <v>141.75</v>
      </c>
      <c r="AX6" s="21">
        <f t="shared" si="6"/>
        <v>109.67</v>
      </c>
      <c r="AY6" s="21">
        <f t="shared" si="6"/>
        <v>19.37</v>
      </c>
      <c r="AZ6" s="21">
        <f t="shared" si="6"/>
        <v>75.33</v>
      </c>
      <c r="BA6" s="21">
        <f t="shared" si="6"/>
        <v>64.17</v>
      </c>
      <c r="BB6" s="21">
        <f t="shared" si="6"/>
        <v>89.11</v>
      </c>
      <c r="BC6" s="21">
        <f t="shared" si="6"/>
        <v>45.42</v>
      </c>
      <c r="BD6" s="21">
        <f t="shared" si="6"/>
        <v>50.63</v>
      </c>
      <c r="BE6" s="20" t="str">
        <f>IF(BE7="","",IF(BE7="-","【-】","【"&amp;SUBSTITUTE(TEXT(BE7,"#,##0.00"),"-","△")&amp;"】"))</f>
        <v>【48.91】</v>
      </c>
      <c r="BF6" s="21">
        <f>IF(BF7="",NA(),BF7)</f>
        <v>2221.41</v>
      </c>
      <c r="BG6" s="21">
        <f t="shared" ref="BG6:BO6" si="7">IF(BG7="",NA(),BG7)</f>
        <v>2002.45</v>
      </c>
      <c r="BH6" s="21">
        <f t="shared" si="7"/>
        <v>2149.87</v>
      </c>
      <c r="BI6" s="21">
        <f t="shared" si="7"/>
        <v>2210.21</v>
      </c>
      <c r="BJ6" s="21">
        <f t="shared" si="7"/>
        <v>1921.93</v>
      </c>
      <c r="BK6" s="21">
        <f t="shared" si="7"/>
        <v>1087.96</v>
      </c>
      <c r="BL6" s="21">
        <f t="shared" si="7"/>
        <v>1209.45</v>
      </c>
      <c r="BM6" s="21">
        <f t="shared" si="7"/>
        <v>1042.6400000000001</v>
      </c>
      <c r="BN6" s="21">
        <f t="shared" si="7"/>
        <v>1195.47</v>
      </c>
      <c r="BO6" s="21">
        <f t="shared" si="7"/>
        <v>1168.69</v>
      </c>
      <c r="BP6" s="20" t="str">
        <f>IF(BP7="","",IF(BP7="-","【-】","【"&amp;SUBSTITUTE(TEXT(BP7,"#,##0.00"),"-","△")&amp;"】"))</f>
        <v>【1,156.82】</v>
      </c>
      <c r="BQ6" s="21">
        <f>IF(BQ7="",NA(),BQ7)</f>
        <v>100.18</v>
      </c>
      <c r="BR6" s="21">
        <f t="shared" ref="BR6:BZ6" si="8">IF(BR7="",NA(),BR7)</f>
        <v>100.14</v>
      </c>
      <c r="BS6" s="21">
        <f t="shared" si="8"/>
        <v>100.25</v>
      </c>
      <c r="BT6" s="21">
        <f t="shared" si="8"/>
        <v>96.94</v>
      </c>
      <c r="BU6" s="21">
        <f t="shared" si="8"/>
        <v>100.71</v>
      </c>
      <c r="BV6" s="21">
        <f t="shared" si="8"/>
        <v>59.67</v>
      </c>
      <c r="BW6" s="21">
        <f t="shared" si="8"/>
        <v>55.93</v>
      </c>
      <c r="BX6" s="21">
        <f t="shared" si="8"/>
        <v>55.76</v>
      </c>
      <c r="BY6" s="21">
        <f t="shared" si="8"/>
        <v>69.430000000000007</v>
      </c>
      <c r="BZ6" s="21">
        <f t="shared" si="8"/>
        <v>70.709999999999994</v>
      </c>
      <c r="CA6" s="20" t="str">
        <f>IF(CA7="","",IF(CA7="-","【-】","【"&amp;SUBSTITUTE(TEXT(CA7,"#,##0.00"),"-","△")&amp;"】"))</f>
        <v>【75.33】</v>
      </c>
      <c r="CB6" s="21">
        <f>IF(CB7="",NA(),CB7)</f>
        <v>482.41</v>
      </c>
      <c r="CC6" s="21">
        <f t="shared" ref="CC6:CK6" si="9">IF(CC7="",NA(),CC7)</f>
        <v>520.29</v>
      </c>
      <c r="CD6" s="21">
        <f t="shared" si="9"/>
        <v>504.15</v>
      </c>
      <c r="CE6" s="21">
        <f t="shared" si="9"/>
        <v>481.6</v>
      </c>
      <c r="CF6" s="21">
        <f t="shared" si="9"/>
        <v>499.49</v>
      </c>
      <c r="CG6" s="21">
        <f t="shared" si="9"/>
        <v>270.60000000000002</v>
      </c>
      <c r="CH6" s="21">
        <f t="shared" si="9"/>
        <v>289.60000000000002</v>
      </c>
      <c r="CI6" s="21">
        <f t="shared" si="9"/>
        <v>296.14999999999998</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37.65</v>
      </c>
      <c r="CS6" s="21">
        <f t="shared" si="10"/>
        <v>36.71</v>
      </c>
      <c r="CT6" s="21">
        <f t="shared" si="10"/>
        <v>33.799999999999997</v>
      </c>
      <c r="CU6" s="21">
        <f t="shared" si="10"/>
        <v>41.06</v>
      </c>
      <c r="CV6" s="21">
        <f t="shared" si="10"/>
        <v>42.09</v>
      </c>
      <c r="CW6" s="20" t="str">
        <f>IF(CW7="","",IF(CW7="-","【-】","【"&amp;SUBSTITUTE(TEXT(CW7,"#,##0.00"),"-","△")&amp;"】"))</f>
        <v>【43.28】</v>
      </c>
      <c r="CX6" s="21">
        <f>IF(CX7="",NA(),CX7)</f>
        <v>80.77</v>
      </c>
      <c r="CY6" s="21">
        <f t="shared" ref="CY6:DG6" si="11">IF(CY7="",NA(),CY7)</f>
        <v>86.27</v>
      </c>
      <c r="CZ6" s="21">
        <f t="shared" si="11"/>
        <v>88</v>
      </c>
      <c r="DA6" s="21">
        <f t="shared" si="11"/>
        <v>88.43</v>
      </c>
      <c r="DB6" s="21">
        <f t="shared" si="11"/>
        <v>89.12</v>
      </c>
      <c r="DC6" s="21">
        <f t="shared" si="11"/>
        <v>67.37</v>
      </c>
      <c r="DD6" s="21">
        <f t="shared" si="11"/>
        <v>70.05</v>
      </c>
      <c r="DE6" s="21">
        <f t="shared" si="11"/>
        <v>67.09</v>
      </c>
      <c r="DF6" s="21">
        <f t="shared" si="11"/>
        <v>84.34</v>
      </c>
      <c r="DG6" s="21">
        <f t="shared" si="11"/>
        <v>84.73</v>
      </c>
      <c r="DH6" s="20" t="str">
        <f>IF(DH7="","",IF(DH7="-","【-】","【"&amp;SUBSTITUTE(TEXT(DH7,"#,##0.00"),"-","△")&amp;"】"))</f>
        <v>【86.21】</v>
      </c>
      <c r="DI6" s="21">
        <f>IF(DI7="",NA(),DI7)</f>
        <v>12.41</v>
      </c>
      <c r="DJ6" s="21">
        <f t="shared" ref="DJ6:DR6" si="12">IF(DJ7="",NA(),DJ7)</f>
        <v>14.51</v>
      </c>
      <c r="DK6" s="21">
        <f t="shared" si="12"/>
        <v>16.54</v>
      </c>
      <c r="DL6" s="21">
        <f t="shared" si="12"/>
        <v>18.670000000000002</v>
      </c>
      <c r="DM6" s="21">
        <f t="shared" si="12"/>
        <v>20.190000000000001</v>
      </c>
      <c r="DN6" s="21">
        <f t="shared" si="12"/>
        <v>13.2</v>
      </c>
      <c r="DO6" s="21">
        <f t="shared" si="12"/>
        <v>15.82</v>
      </c>
      <c r="DP6" s="21">
        <f t="shared" si="12"/>
        <v>18.97</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0.06</v>
      </c>
      <c r="EK6" s="21">
        <f t="shared" si="14"/>
        <v>0.02</v>
      </c>
      <c r="EL6" s="20">
        <f t="shared" si="14"/>
        <v>0</v>
      </c>
      <c r="EM6" s="21">
        <f t="shared" si="14"/>
        <v>0.08</v>
      </c>
      <c r="EN6" s="21">
        <f t="shared" si="14"/>
        <v>0.06</v>
      </c>
      <c r="EO6" s="20" t="str">
        <f>IF(EO7="","",IF(EO7="-","【-】","【"&amp;SUBSTITUTE(TEXT(EO7,"#,##0.00"),"-","△")&amp;"】"))</f>
        <v>【0.11】</v>
      </c>
    </row>
    <row r="7" spans="1:148" s="22" customFormat="1" x14ac:dyDescent="0.15">
      <c r="A7" s="14"/>
      <c r="B7" s="23">
        <v>2023</v>
      </c>
      <c r="C7" s="23">
        <v>402311</v>
      </c>
      <c r="D7" s="23">
        <v>46</v>
      </c>
      <c r="E7" s="23">
        <v>17</v>
      </c>
      <c r="F7" s="23">
        <v>4</v>
      </c>
      <c r="G7" s="23">
        <v>0</v>
      </c>
      <c r="H7" s="23" t="s">
        <v>96</v>
      </c>
      <c r="I7" s="23" t="s">
        <v>97</v>
      </c>
      <c r="J7" s="23" t="s">
        <v>98</v>
      </c>
      <c r="K7" s="23" t="s">
        <v>99</v>
      </c>
      <c r="L7" s="23" t="s">
        <v>100</v>
      </c>
      <c r="M7" s="23" t="s">
        <v>101</v>
      </c>
      <c r="N7" s="24" t="s">
        <v>102</v>
      </c>
      <c r="O7" s="24">
        <v>37.17</v>
      </c>
      <c r="P7" s="24">
        <v>3.28</v>
      </c>
      <c r="Q7" s="24">
        <v>100</v>
      </c>
      <c r="R7" s="24">
        <v>3410</v>
      </c>
      <c r="S7" s="24">
        <v>49663</v>
      </c>
      <c r="T7" s="24">
        <v>74.95</v>
      </c>
      <c r="U7" s="24">
        <v>662.62</v>
      </c>
      <c r="V7" s="24">
        <v>1618</v>
      </c>
      <c r="W7" s="24">
        <v>0.49</v>
      </c>
      <c r="X7" s="24">
        <v>3302.04</v>
      </c>
      <c r="Y7" s="24">
        <v>100.12</v>
      </c>
      <c r="Z7" s="24">
        <v>100.12</v>
      </c>
      <c r="AA7" s="24">
        <v>100.12</v>
      </c>
      <c r="AB7" s="24">
        <v>100.07</v>
      </c>
      <c r="AC7" s="24">
        <v>116.21</v>
      </c>
      <c r="AD7" s="24">
        <v>101.38</v>
      </c>
      <c r="AE7" s="24">
        <v>100.3</v>
      </c>
      <c r="AF7" s="24">
        <v>99.59</v>
      </c>
      <c r="AG7" s="24">
        <v>106.44</v>
      </c>
      <c r="AH7" s="24">
        <v>107.11</v>
      </c>
      <c r="AI7" s="24">
        <v>105.09</v>
      </c>
      <c r="AJ7" s="24">
        <v>0</v>
      </c>
      <c r="AK7" s="24">
        <v>0</v>
      </c>
      <c r="AL7" s="24">
        <v>0</v>
      </c>
      <c r="AM7" s="24">
        <v>0</v>
      </c>
      <c r="AN7" s="24">
        <v>0</v>
      </c>
      <c r="AO7" s="24">
        <v>360.63</v>
      </c>
      <c r="AP7" s="24">
        <v>254.91</v>
      </c>
      <c r="AQ7" s="24">
        <v>366.52</v>
      </c>
      <c r="AR7" s="24">
        <v>72.86</v>
      </c>
      <c r="AS7" s="24">
        <v>69.540000000000006</v>
      </c>
      <c r="AT7" s="24">
        <v>65.73</v>
      </c>
      <c r="AU7" s="24">
        <v>126.09</v>
      </c>
      <c r="AV7" s="24">
        <v>108.56</v>
      </c>
      <c r="AW7" s="24">
        <v>141.75</v>
      </c>
      <c r="AX7" s="24">
        <v>109.67</v>
      </c>
      <c r="AY7" s="24">
        <v>19.37</v>
      </c>
      <c r="AZ7" s="24">
        <v>75.33</v>
      </c>
      <c r="BA7" s="24">
        <v>64.17</v>
      </c>
      <c r="BB7" s="24">
        <v>89.11</v>
      </c>
      <c r="BC7" s="24">
        <v>45.42</v>
      </c>
      <c r="BD7" s="24">
        <v>50.63</v>
      </c>
      <c r="BE7" s="24">
        <v>48.91</v>
      </c>
      <c r="BF7" s="24">
        <v>2221.41</v>
      </c>
      <c r="BG7" s="24">
        <v>2002.45</v>
      </c>
      <c r="BH7" s="24">
        <v>2149.87</v>
      </c>
      <c r="BI7" s="24">
        <v>2210.21</v>
      </c>
      <c r="BJ7" s="24">
        <v>1921.93</v>
      </c>
      <c r="BK7" s="24">
        <v>1087.96</v>
      </c>
      <c r="BL7" s="24">
        <v>1209.45</v>
      </c>
      <c r="BM7" s="24">
        <v>1042.6400000000001</v>
      </c>
      <c r="BN7" s="24">
        <v>1195.47</v>
      </c>
      <c r="BO7" s="24">
        <v>1168.69</v>
      </c>
      <c r="BP7" s="24">
        <v>1156.82</v>
      </c>
      <c r="BQ7" s="24">
        <v>100.18</v>
      </c>
      <c r="BR7" s="24">
        <v>100.14</v>
      </c>
      <c r="BS7" s="24">
        <v>100.25</v>
      </c>
      <c r="BT7" s="24">
        <v>96.94</v>
      </c>
      <c r="BU7" s="24">
        <v>100.71</v>
      </c>
      <c r="BV7" s="24">
        <v>59.67</v>
      </c>
      <c r="BW7" s="24">
        <v>55.93</v>
      </c>
      <c r="BX7" s="24">
        <v>55.76</v>
      </c>
      <c r="BY7" s="24">
        <v>69.430000000000007</v>
      </c>
      <c r="BZ7" s="24">
        <v>70.709999999999994</v>
      </c>
      <c r="CA7" s="24">
        <v>75.33</v>
      </c>
      <c r="CB7" s="24">
        <v>482.41</v>
      </c>
      <c r="CC7" s="24">
        <v>520.29</v>
      </c>
      <c r="CD7" s="24">
        <v>504.15</v>
      </c>
      <c r="CE7" s="24">
        <v>481.6</v>
      </c>
      <c r="CF7" s="24">
        <v>499.49</v>
      </c>
      <c r="CG7" s="24">
        <v>270.60000000000002</v>
      </c>
      <c r="CH7" s="24">
        <v>289.60000000000002</v>
      </c>
      <c r="CI7" s="24">
        <v>296.14999999999998</v>
      </c>
      <c r="CJ7" s="24">
        <v>239.46</v>
      </c>
      <c r="CK7" s="24">
        <v>233.15</v>
      </c>
      <c r="CL7" s="24">
        <v>215.73</v>
      </c>
      <c r="CM7" s="24" t="s">
        <v>102</v>
      </c>
      <c r="CN7" s="24" t="s">
        <v>102</v>
      </c>
      <c r="CO7" s="24" t="s">
        <v>102</v>
      </c>
      <c r="CP7" s="24" t="s">
        <v>102</v>
      </c>
      <c r="CQ7" s="24" t="s">
        <v>102</v>
      </c>
      <c r="CR7" s="24">
        <v>37.65</v>
      </c>
      <c r="CS7" s="24">
        <v>36.71</v>
      </c>
      <c r="CT7" s="24">
        <v>33.799999999999997</v>
      </c>
      <c r="CU7" s="24">
        <v>41.06</v>
      </c>
      <c r="CV7" s="24">
        <v>42.09</v>
      </c>
      <c r="CW7" s="24">
        <v>43.28</v>
      </c>
      <c r="CX7" s="24">
        <v>80.77</v>
      </c>
      <c r="CY7" s="24">
        <v>86.27</v>
      </c>
      <c r="CZ7" s="24">
        <v>88</v>
      </c>
      <c r="DA7" s="24">
        <v>88.43</v>
      </c>
      <c r="DB7" s="24">
        <v>89.12</v>
      </c>
      <c r="DC7" s="24">
        <v>67.37</v>
      </c>
      <c r="DD7" s="24">
        <v>70.05</v>
      </c>
      <c r="DE7" s="24">
        <v>67.09</v>
      </c>
      <c r="DF7" s="24">
        <v>84.34</v>
      </c>
      <c r="DG7" s="24">
        <v>84.73</v>
      </c>
      <c r="DH7" s="24">
        <v>86.21</v>
      </c>
      <c r="DI7" s="24">
        <v>12.41</v>
      </c>
      <c r="DJ7" s="24">
        <v>14.51</v>
      </c>
      <c r="DK7" s="24">
        <v>16.54</v>
      </c>
      <c r="DL7" s="24">
        <v>18.670000000000002</v>
      </c>
      <c r="DM7" s="24">
        <v>20.190000000000001</v>
      </c>
      <c r="DN7" s="24">
        <v>13.2</v>
      </c>
      <c r="DO7" s="24">
        <v>15.82</v>
      </c>
      <c r="DP7" s="24">
        <v>18.97</v>
      </c>
      <c r="DQ7" s="24">
        <v>24.8</v>
      </c>
      <c r="DR7" s="24">
        <v>26.77</v>
      </c>
      <c r="DS7" s="24">
        <v>29.62</v>
      </c>
      <c r="DT7" s="24">
        <v>0</v>
      </c>
      <c r="DU7" s="24">
        <v>0</v>
      </c>
      <c r="DV7" s="24">
        <v>0</v>
      </c>
      <c r="DW7" s="24">
        <v>0</v>
      </c>
      <c r="DX7" s="24">
        <v>0</v>
      </c>
      <c r="DY7" s="24">
        <v>0</v>
      </c>
      <c r="DZ7" s="24">
        <v>0</v>
      </c>
      <c r="EA7" s="24">
        <v>0</v>
      </c>
      <c r="EB7" s="24">
        <v>0.02</v>
      </c>
      <c r="EC7" s="24">
        <v>7.0000000000000007E-2</v>
      </c>
      <c r="ED7" s="24">
        <v>0.09</v>
      </c>
      <c r="EE7" s="24">
        <v>0</v>
      </c>
      <c r="EF7" s="24">
        <v>0</v>
      </c>
      <c r="EG7" s="24">
        <v>0</v>
      </c>
      <c r="EH7" s="24">
        <v>0</v>
      </c>
      <c r="EI7" s="24">
        <v>0</v>
      </c>
      <c r="EJ7" s="24">
        <v>0.06</v>
      </c>
      <c r="EK7" s="24">
        <v>0.02</v>
      </c>
      <c r="EL7" s="24">
        <v>0</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2025-01-29T05:39:45Z</cp:lastPrinted>
  <dcterms:created xsi:type="dcterms:W3CDTF">2025-01-24T07:14:15Z</dcterms:created>
  <dcterms:modified xsi:type="dcterms:W3CDTF">2025-01-31T03:08:39Z</dcterms:modified>
  <cp:category/>
</cp:coreProperties>
</file>