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19035\Desktop\★回答用文書（中村）\"/>
    </mc:Choice>
  </mc:AlternateContent>
  <xr:revisionPtr revIDLastSave="0" documentId="8_{42EE269C-4BA7-4771-A6A6-4AE98AD52E6B}" xr6:coauthVersionLast="47" xr6:coauthVersionMax="47" xr10:uidLastSave="{00000000-0000-0000-0000-000000000000}"/>
  <workbookProtection workbookAlgorithmName="SHA-512" workbookHashValue="JqVblUa2OSNoE3ixxuk/J9goE2K7gcPHjp3+HPDSY6fPEMPVGvVzPBTYgorMUXkNt2ruN0wsmmaCa4mRX/hRUg==" workbookSaltValue="+a8KyCh/V491HD3Q1aEz8g=="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D10" i="4"/>
  <c r="W10" i="4"/>
  <c r="B10" i="4"/>
  <c r="BB8" i="4"/>
  <c r="AD8" i="4"/>
  <c r="I8" i="4"/>
  <c r="B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<sst xmlns="http://schemas.openxmlformats.org/spreadsheetml/2006/main" count="253" uniqueCount="117">
  <si>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</si>
  <si>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</si>
  <si>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</si>
  <si>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</si>
  <si>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</si>
  <si>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</si>
  <si>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</si>
  <si>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</si>
  <si>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</si>
  <si>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</si>
  <si>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</si>
  <si>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</si>
  <si>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</si>
  <si>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</si>
  <si>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</si>
  <si>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</si>
  <si>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</si>
  <si>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</si>
  <si>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</si>
  <si>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</si>
  <si>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</si>
  <si>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</si>
  <si>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</si>
  <si>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</si>
  <si>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</si>
  <si>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</si>
  <si>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</si>
  <si>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</si>
  <si>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</si>
  <si>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</si>
  <si>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</si>
  <si>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</si>
  <si>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</si>
  <si>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</si>
  <si>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</si>
  <si>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</si>
  <si>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</si>
  <si>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</si>
  <si>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</si>
  <si>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</si>
  <si>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</si>
  <si>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</si>
  <si>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</si>
  <si>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</si>
  <si>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</si>
  <si>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</si>
  <si>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</si>
  <si>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</si>
  <si>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</si>
  <si>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</si>
  <si>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</si>
  <si>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</si>
  <si>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</si>
  <si>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</si>
  <si>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</si>
  <si>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</si>
  <si>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</si>
  <si>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</si>
  <si>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</si>
  <si>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</si>
  <si>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</si>
  <si>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</si>
  <si>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</si>
  <si>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</si>
  <si>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</si>
  <si>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</si>
  <si>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</si>
  <si>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</si>
  <si>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</si>
  <si>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</si>
  <si>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</si>
  <si>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</si>
  <si>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</si>
  <si>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</si>
  <si>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</si>
  <si>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</si>
  <si>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</si>
  <si>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</si>
  <si>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</si>
  <si>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</si>
  <si>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</si>
  <si>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</si>
  <si>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</si>
  <si>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</si>
  <si>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</si>
  <si>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</si>
  <si>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</si>
  <si>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</si>
  <si>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</si>
  <si>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</si>
  <si>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</si>
  <si>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</si>
  <si>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</si>
  <si>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</si>
  <si>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</si>
  <si>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</si>
  <si>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那珂川市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</si>
  <si>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</si>
  <si>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</si>
  <si>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</si>
  <si>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</si>
  <si>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</si>
  <si>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</si>
  <si>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</si>
  <si>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</si>
  <si>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</si>
  <si>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</si>
  <si>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</si>
  <si>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</si>
  <si>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</si>
  <si>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</si>
  <si>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</si>
  <si>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</si>
  <si>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</si>
  <si>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1.経営の健全性・効率性
　経営状況は健全な状態にあります。今後、人口減少や節水意識の高まりなどによる使用料収入の減少が見込まれます。引き続き、経営指標等で分析を行い適正な経営を行っていきます。
2.老朽化の状況　
　浄化槽については、適正に維持管理を行い、保守点検の中で故障等を早期に発見し更新費用の縮減に努めます。
</t>
    <rPh sb="110" eb="113">
      <t>ジョウカソウ</t>
    </rPh>
    <phoneticPr fontId="4"/>
  </si>
  <si>
    <t xml:space="preserve">①有形固定資産減価償却率
　類似団体と比較した場合低い水準です。本市の個別排水処理施設整備事業は、平成24年度より事業開始し、減価償却率は約20％台であり改築更新は必要ありません。
②管渠老朽化比率
　管渠はないため、当該指標の表示はありません。
③管渠改善率
　管渠はないため、当該指標の表示はありません。　
</t>
    <rPh sb="25" eb="26">
      <t>ヒク</t>
    </rPh>
    <phoneticPr fontId="4"/>
  </si>
  <si>
    <r>
      <t xml:space="preserve">①経常収支比率
　100％を超えており、健全な経営状態です。
②累積欠損金比率
　累積欠損金はないため、当該指標の表示はありません。今後も欠損金が生じることがないよう適正な経営を行っていきます。
③流動比率
 </t>
    </r>
    <r>
      <rPr>
        <sz val="11"/>
        <rFont val="ＭＳ ゴシック"/>
        <family val="3"/>
        <charset val="128"/>
      </rPr>
      <t>100％を上回っています。健全な経営状態です。</t>
    </r>
    <r>
      <rPr>
        <sz val="11"/>
        <color theme="1"/>
        <rFont val="ＭＳ ゴシック"/>
        <family val="3"/>
        <charset val="128"/>
      </rPr>
      <t xml:space="preserve">
④企業債残高対事業規模比率
　平成24年度から事業を開始し、本市の収入に対する企業債の割合に大きな変動はありません。
⑤経費回収率
　100％を超えており、健全な経営状態です。
⑥汚水処理原価
　類似団体平均値と比較すると高くなっています。
⑦施設利用率
　類似団体平均値と比較すると下回っています。
⑧水洗化率
　本市の浄化槽事業は処理区域内人口と水洗便所接人口は同数のため100％になります。
</t>
    </r>
    <rPh sb="110" eb="111">
      <t>ウエ</t>
    </rPh>
    <rPh sb="118" eb="120">
      <t>ケンゼン</t>
    </rPh>
    <rPh sb="121" eb="123">
      <t>ケイエイ</t>
    </rPh>
    <rPh sb="123" eb="125">
      <t>ジョウタイ</t>
    </rPh>
    <rPh sb="227" eb="229">
      <t>ルイジ</t>
    </rPh>
    <rPh sb="229" eb="231">
      <t>ダンタイ</t>
    </rPh>
    <rPh sb="231" eb="234">
      <t>ヘイキンチ</t>
    </rPh>
    <rPh sb="235" eb="237">
      <t>ヒカク</t>
    </rPh>
    <rPh sb="240" eb="241">
      <t>タカ</t>
    </rPh>
    <rPh sb="271" eb="27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</si>
</sst>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81-43AD-8B37-7768EBE645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81-43AD-8B37-7768EBE645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45.58</c:v>
                </c:pt>
                <c:pt idx="1">
                  <c:v>47.33</c:v>
                </c:pt>
                <c:pt idx="2">
                  <c:v>47.1</c:v>
                </c:pt>
                <c:pt idx="3">
                  <c:v>47.2</c:v>
                </c:pt>
                <c:pt idx="4">
                  <c:v>46.71</c:v>
                </c:pt>
              </c:numCache>
            </c:numRef>
          </c:val>
          <c:extLst>
            <c:ext xmlns:c16="http://schemas.microsoft.com/office/drawing/2014/chart" uri="{C3380CC4-5D6E-409C-BE32-E72D297353CC}">
              <c16:uniqueId val="{00000000-8C41-403B-A6A3-49D983AFB0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56.29</c:v>
                </c:pt>
                <c:pt idx="2">
                  <c:v>59.69</c:v>
                </c:pt>
                <c:pt idx="3">
                  <c:v>60.64</c:v>
                </c:pt>
                <c:pt idx="4">
                  <c:v>59.56</c:v>
                </c:pt>
              </c:numCache>
            </c:numRef>
          </c:val>
          <c:smooth val="0"/>
          <c:extLst>
            <c:ext xmlns:c16="http://schemas.microsoft.com/office/drawing/2014/chart" uri="{C3380CC4-5D6E-409C-BE32-E72D297353CC}">
              <c16:uniqueId val="{00000001-8C41-403B-A6A3-49D983AFB0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F15-4734-9EEC-A2A2669DF5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54.06</c:v>
                </c:pt>
                <c:pt idx="2">
                  <c:v>67.73</c:v>
                </c:pt>
                <c:pt idx="3">
                  <c:v>72.97</c:v>
                </c:pt>
                <c:pt idx="4">
                  <c:v>72.89</c:v>
                </c:pt>
              </c:numCache>
            </c:numRef>
          </c:val>
          <c:smooth val="0"/>
          <c:extLst>
            <c:ext xmlns:c16="http://schemas.microsoft.com/office/drawing/2014/chart" uri="{C3380CC4-5D6E-409C-BE32-E72D297353CC}">
              <c16:uniqueId val="{00000001-0F15-4734-9EEC-A2A2669DF5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c:v>
                </c:pt>
                <c:pt idx="1">
                  <c:v>100.2</c:v>
                </c:pt>
                <c:pt idx="2">
                  <c:v>100.19</c:v>
                </c:pt>
                <c:pt idx="3">
                  <c:v>100.19</c:v>
                </c:pt>
                <c:pt idx="4">
                  <c:v>100.19</c:v>
                </c:pt>
              </c:numCache>
            </c:numRef>
          </c:val>
          <c:extLst>
            <c:ext xmlns:c16="http://schemas.microsoft.com/office/drawing/2014/chart" uri="{C3380CC4-5D6E-409C-BE32-E72D297353CC}">
              <c16:uniqueId val="{00000000-3840-4ACB-8FC0-09B4F1CC8D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109.09</c:v>
                </c:pt>
                <c:pt idx="1">
                  <c:v>109.67</c:v>
                </c:pt>
                <c:pt idx="2">
                  <c:v>104.53</c:v>
                </c:pt>
                <c:pt idx="3">
                  <c:v>92.01</c:v>
                </c:pt>
                <c:pt idx="4">
                  <c:v>97.47</c:v>
                </c:pt>
              </c:numCache>
            </c:numRef>
          </c:val>
          <c:smooth val="0"/>
          <c:extLst>
            <c:ext xmlns:c16="http://schemas.microsoft.com/office/drawing/2014/chart" uri="{C3380CC4-5D6E-409C-BE32-E72D297353CC}">
              <c16:uniqueId val="{00000001-3840-4ACB-8FC0-09B4F1CC8D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19.27</c:v>
                </c:pt>
                <c:pt idx="1">
                  <c:v>22.34</c:v>
                </c:pt>
                <c:pt idx="2">
                  <c:v>25.38</c:v>
                </c:pt>
                <c:pt idx="3">
                  <c:v>27.46</c:v>
                </c:pt>
                <c:pt idx="4">
                  <c:v>29.12</c:v>
                </c:pt>
              </c:numCache>
            </c:numRef>
          </c:val>
          <c:extLst>
            <c:ext xmlns:c16="http://schemas.microsoft.com/office/drawing/2014/chart" uri="{C3380CC4-5D6E-409C-BE32-E72D297353CC}">
              <c16:uniqueId val="{00000000-498E-4DBF-8337-2A15346B30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20.059999999999999</c:v>
                </c:pt>
                <c:pt idx="1">
                  <c:v>23.54</c:v>
                </c:pt>
                <c:pt idx="2">
                  <c:v>28.45</c:v>
                </c:pt>
                <c:pt idx="3">
                  <c:v>33.56</c:v>
                </c:pt>
                <c:pt idx="4">
                  <c:v>37.28</c:v>
                </c:pt>
              </c:numCache>
            </c:numRef>
          </c:val>
          <c:smooth val="0"/>
          <c:extLst>
            <c:ext xmlns:c16="http://schemas.microsoft.com/office/drawing/2014/chart" uri="{C3380CC4-5D6E-409C-BE32-E72D297353CC}">
              <c16:uniqueId val="{00000001-498E-4DBF-8337-2A15346B30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81-4347-8A28-6EE946BA48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81-4347-8A28-6EE946BA48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48-46B8-B07A-A6E17D794F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37.090000000000003</c:v>
                </c:pt>
                <c:pt idx="1">
                  <c:v>25.28</c:v>
                </c:pt>
                <c:pt idx="2">
                  <c:v>24.21</c:v>
                </c:pt>
                <c:pt idx="3" formatCode="#,##0.00;&quot;△&quot;#,##0.00">
                  <c:v>0</c:v>
                </c:pt>
                <c:pt idx="4" formatCode="#,##0.00;&quot;△&quot;#,##0.00">
                  <c:v>0</c:v>
                </c:pt>
              </c:numCache>
            </c:numRef>
          </c:val>
          <c:smooth val="0"/>
          <c:extLst>
            <c:ext xmlns:c16="http://schemas.microsoft.com/office/drawing/2014/chart" uri="{C3380CC4-5D6E-409C-BE32-E72D297353CC}">
              <c16:uniqueId val="{00000001-D648-46B8-B07A-A6E17D794F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83.47</c:v>
                </c:pt>
                <c:pt idx="1">
                  <c:v>79.06</c:v>
                </c:pt>
                <c:pt idx="2">
                  <c:v>68.62</c:v>
                </c:pt>
                <c:pt idx="3">
                  <c:v>69.06</c:v>
                </c:pt>
                <c:pt idx="4">
                  <c:v>140.38</c:v>
                </c:pt>
              </c:numCache>
            </c:numRef>
          </c:val>
          <c:extLst>
            <c:ext xmlns:c16="http://schemas.microsoft.com/office/drawing/2014/chart" uri="{C3380CC4-5D6E-409C-BE32-E72D297353CC}">
              <c16:uniqueId val="{00000000-138F-468F-B8B7-57F9F3242E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241.94</c:v>
                </c:pt>
                <c:pt idx="1">
                  <c:v>261.99</c:v>
                </c:pt>
                <c:pt idx="2">
                  <c:v>267.27</c:v>
                </c:pt>
                <c:pt idx="3">
                  <c:v>276.67</c:v>
                </c:pt>
                <c:pt idx="4">
                  <c:v>372.23</c:v>
                </c:pt>
              </c:numCache>
            </c:numRef>
          </c:val>
          <c:smooth val="0"/>
          <c:extLst>
            <c:ext xmlns:c16="http://schemas.microsoft.com/office/drawing/2014/chart" uri="{C3380CC4-5D6E-409C-BE32-E72D297353CC}">
              <c16:uniqueId val="{00000001-138F-468F-B8B7-57F9F3242E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529.97</c:v>
                </c:pt>
                <c:pt idx="1">
                  <c:v>529.82000000000005</c:v>
                </c:pt>
                <c:pt idx="2">
                  <c:v>500.92</c:v>
                </c:pt>
                <c:pt idx="3">
                  <c:v>567.66999999999996</c:v>
                </c:pt>
                <c:pt idx="4">
                  <c:v>561.35</c:v>
                </c:pt>
              </c:numCache>
            </c:numRef>
          </c:val>
          <c:extLst>
            <c:ext xmlns:c16="http://schemas.microsoft.com/office/drawing/2014/chart" uri="{C3380CC4-5D6E-409C-BE32-E72D297353CC}">
              <c16:uniqueId val="{00000000-2812-46EA-AA3A-C22B21CA42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745.86</c:v>
                </c:pt>
                <c:pt idx="2">
                  <c:v>407.37</c:v>
                </c:pt>
                <c:pt idx="3">
                  <c:v>461.71</c:v>
                </c:pt>
                <c:pt idx="4">
                  <c:v>520.32000000000005</c:v>
                </c:pt>
              </c:numCache>
            </c:numRef>
          </c:val>
          <c:smooth val="0"/>
          <c:extLst>
            <c:ext xmlns:c16="http://schemas.microsoft.com/office/drawing/2014/chart" uri="{C3380CC4-5D6E-409C-BE32-E72D297353CC}">
              <c16:uniqueId val="{00000001-2812-46EA-AA3A-C22B21CA42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100.27</c:v>
                </c:pt>
                <c:pt idx="1">
                  <c:v>100.24</c:v>
                </c:pt>
                <c:pt idx="2">
                  <c:v>100.32</c:v>
                </c:pt>
                <c:pt idx="3">
                  <c:v>96.97</c:v>
                </c:pt>
                <c:pt idx="4">
                  <c:v>100.37</c:v>
                </c:pt>
              </c:numCache>
            </c:numRef>
          </c:val>
          <c:extLst>
            <c:ext xmlns:c16="http://schemas.microsoft.com/office/drawing/2014/chart" uri="{C3380CC4-5D6E-409C-BE32-E72D297353CC}">
              <c16:uniqueId val="{00000000-E33A-4F4E-BE05-1F5CC525B3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38.090000000000003</c:v>
                </c:pt>
                <c:pt idx="2">
                  <c:v>59.67</c:v>
                </c:pt>
                <c:pt idx="3">
                  <c:v>54.97</c:v>
                </c:pt>
                <c:pt idx="4">
                  <c:v>63.25</c:v>
                </c:pt>
              </c:numCache>
            </c:numRef>
          </c:val>
          <c:smooth val="0"/>
          <c:extLst>
            <c:ext xmlns:c16="http://schemas.microsoft.com/office/drawing/2014/chart" uri="{C3380CC4-5D6E-409C-BE32-E72D297353CC}">
              <c16:uniqueId val="{00000001-E33A-4F4E-BE05-1F5CC525B3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473.02</c:v>
                </c:pt>
                <c:pt idx="1">
                  <c:v>474.79</c:v>
                </c:pt>
                <c:pt idx="2">
                  <c:v>497.28</c:v>
                </c:pt>
                <c:pt idx="3">
                  <c:v>468.96</c:v>
                </c:pt>
                <c:pt idx="4">
                  <c:v>493.86</c:v>
                </c:pt>
              </c:numCache>
            </c:numRef>
          </c:val>
          <c:extLst>
            <c:ext xmlns:c16="http://schemas.microsoft.com/office/drawing/2014/chart" uri="{C3380CC4-5D6E-409C-BE32-E72D297353CC}">
              <c16:uniqueId val="{00000000-D02A-4961-80A3-3C2511114C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609.26</c:v>
                </c:pt>
                <c:pt idx="2">
                  <c:v>406.8</c:v>
                </c:pt>
                <c:pt idx="3">
                  <c:v>430.17</c:v>
                </c:pt>
                <c:pt idx="4">
                  <c:v>383.02</c:v>
                </c:pt>
              </c:numCache>
            </c:numRef>
          </c:val>
          <c:smooth val="0"/>
          <c:extLst>
            <c:ext xmlns:c16="http://schemas.microsoft.com/office/drawing/2014/chart" uri="{C3380CC4-5D6E-409C-BE32-E72D297353CC}">
              <c16:uniqueId val="{00000001-D02A-4961-80A3-3C2511114C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福岡県　那珂川市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L3</v>
      </c>
      <c r="X8" s="64"/>
      <c r="Y8" s="64"/>
      <c r="Z8" s="64"/>
      <c r="AA8" s="64"/>
      <c r="AB8" s="64"/>
      <c r="AC8" s="64"/>
      <c r="AD8" s="65" t="str">
        <f>データ!$M$6</f>
        <v>非設置</v>
      </c>
      <c r="AE8" s="65"/>
      <c r="AF8" s="65"/>
      <c r="AG8" s="65"/>
      <c r="AH8" s="65"/>
      <c r="AI8" s="65"/>
      <c r="AJ8" s="65"/>
      <c r="AK8" s="3"/>
      <c r="AL8" s="44">
        <f>データ!S6</f>
        <v>49663</v>
      </c>
      <c r="AM8" s="44"/>
      <c r="AN8" s="44"/>
      <c r="AO8" s="44"/>
      <c r="AP8" s="44"/>
      <c r="AQ8" s="44"/>
      <c r="AR8" s="44"/>
      <c r="AS8" s="44"/>
      <c r="AT8" s="45">
        <f>データ!T6</f>
        <v>74.95</v>
      </c>
      <c r="AU8" s="45"/>
      <c r="AV8" s="45"/>
      <c r="AW8" s="45"/>
      <c r="AX8" s="45"/>
      <c r="AY8" s="45"/>
      <c r="AZ8" s="45"/>
      <c r="BA8" s="45"/>
      <c r="BB8" s="45">
        <f>データ!U6</f>
        <v>662.62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30.78</v>
      </c>
      <c r="J10" s="45"/>
      <c r="K10" s="45"/>
      <c r="L10" s="45"/>
      <c r="M10" s="45"/>
      <c r="N10" s="45"/>
      <c r="O10" s="45"/>
      <c r="P10" s="45">
        <f>データ!P6</f>
        <v>0.68</v>
      </c>
      <c r="Q10" s="45"/>
      <c r="R10" s="45"/>
      <c r="S10" s="45"/>
      <c r="T10" s="45"/>
      <c r="U10" s="45"/>
      <c r="V10" s="45"/>
      <c r="W10" s="45">
        <f>データ!Q6</f>
        <v>100</v>
      </c>
      <c r="X10" s="45"/>
      <c r="Y10" s="45"/>
      <c r="Z10" s="45"/>
      <c r="AA10" s="45"/>
      <c r="AB10" s="45"/>
      <c r="AC10" s="45"/>
      <c r="AD10" s="44">
        <f>データ!R6</f>
        <v>3410</v>
      </c>
      <c r="AE10" s="44"/>
      <c r="AF10" s="44"/>
      <c r="AG10" s="44"/>
      <c r="AH10" s="44"/>
      <c r="AI10" s="44"/>
      <c r="AJ10" s="44"/>
      <c r="AK10" s="2"/>
      <c r="AL10" s="44">
        <f>データ!V6</f>
        <v>337</v>
      </c>
      <c r="AM10" s="44"/>
      <c r="AN10" s="44"/>
      <c r="AO10" s="44"/>
      <c r="AP10" s="44"/>
      <c r="AQ10" s="44"/>
      <c r="AR10" s="44"/>
      <c r="AS10" s="44"/>
      <c r="AT10" s="45">
        <f>データ!W6</f>
        <v>0.04</v>
      </c>
      <c r="AU10" s="45"/>
      <c r="AV10" s="45"/>
      <c r="AW10" s="45"/>
      <c r="AX10" s="45"/>
      <c r="AY10" s="45"/>
      <c r="AZ10" s="45"/>
      <c r="BA10" s="45"/>
      <c r="BB10" s="45">
        <f>データ!X6</f>
        <v>8425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ZwKyxWyjAwLTlWM+3iyzoJp31fKUyr80LuBPbrCA73tJTpgiKTF8a+5HunW3vS4s1hMjqrB783YbrP2aLrSzEA==" saltValue="MXFdHNSYuD3TIn6abNxL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402311</v>
      </c>
      <c r="D6" s="19">
        <f t="shared" si="3"/>
        <v>46</v>
      </c>
      <c r="E6" s="19">
        <f t="shared" si="3"/>
        <v>18</v>
      </c>
      <c r="F6" s="19">
        <f t="shared" si="3"/>
        <v>1</v>
      </c>
      <c r="G6" s="19">
        <f t="shared" si="3"/>
        <v>0</v>
      </c>
      <c r="H6" s="19" t="str">
        <f t="shared" si="3"/>
        <v>福岡県　那珂川市</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30.78</v>
      </c>
      <c r="P6" s="20">
        <f t="shared" si="3"/>
        <v>0.68</v>
      </c>
      <c r="Q6" s="20">
        <f t="shared" si="3"/>
        <v>100</v>
      </c>
      <c r="R6" s="20">
        <f t="shared" si="3"/>
        <v>3410</v>
      </c>
      <c r="S6" s="20">
        <f t="shared" si="3"/>
        <v>49663</v>
      </c>
      <c r="T6" s="20">
        <f t="shared" si="3"/>
        <v>74.95</v>
      </c>
      <c r="U6" s="20">
        <f t="shared" si="3"/>
        <v>662.62</v>
      </c>
      <c r="V6" s="20">
        <f t="shared" si="3"/>
        <v>337</v>
      </c>
      <c r="W6" s="20">
        <f t="shared" si="3"/>
        <v>0.04</v>
      </c>
      <c r="X6" s="20">
        <f t="shared" si="3"/>
        <v>8425</v>
      </c>
      <c r="Y6" s="21">
        <f>IF(Y7="",NA(),Y7)</f>
        <v>100.2</v>
      </c>
      <c r="Z6" s="21">
        <f t="shared" ref="Z6:AH6" si="4">IF(Z7="",NA(),Z7)</f>
        <v>100.2</v>
      </c>
      <c r="AA6" s="21">
        <f t="shared" si="4"/>
        <v>100.19</v>
      </c>
      <c r="AB6" s="21">
        <f t="shared" si="4"/>
        <v>100.19</v>
      </c>
      <c r="AC6" s="21">
        <f t="shared" si="4"/>
        <v>100.19</v>
      </c>
      <c r="AD6" s="21">
        <f t="shared" si="4"/>
        <v>109.09</v>
      </c>
      <c r="AE6" s="21">
        <f t="shared" si="4"/>
        <v>109.67</v>
      </c>
      <c r="AF6" s="21">
        <f t="shared" si="4"/>
        <v>104.53</v>
      </c>
      <c r="AG6" s="21">
        <f t="shared" si="4"/>
        <v>92.01</v>
      </c>
      <c r="AH6" s="21">
        <f t="shared" si="4"/>
        <v>97.47</v>
      </c>
      <c r="AI6" s="20" t="str">
        <f>IF(AI7="","",IF(AI7="-","【-】","【"&amp;SUBSTITUTE(TEXT(AI7,"#,##0.00"),"-","△")&amp;"】"))</f>
        <v>【96.59】</v>
      </c>
      <c r="AJ6" s="20">
        <f>IF(AJ7="",NA(),AJ7)</f>
        <v>0</v>
      </c>
      <c r="AK6" s="20">
        <f t="shared" ref="AK6:AS6" si="5">IF(AK7="",NA(),AK7)</f>
        <v>0</v>
      </c>
      <c r="AL6" s="20">
        <f t="shared" si="5"/>
        <v>0</v>
      </c>
      <c r="AM6" s="20">
        <f t="shared" si="5"/>
        <v>0</v>
      </c>
      <c r="AN6" s="20">
        <f t="shared" si="5"/>
        <v>0</v>
      </c>
      <c r="AO6" s="21">
        <f t="shared" si="5"/>
        <v>37.090000000000003</v>
      </c>
      <c r="AP6" s="21">
        <f t="shared" si="5"/>
        <v>25.28</v>
      </c>
      <c r="AQ6" s="21">
        <f t="shared" si="5"/>
        <v>24.21</v>
      </c>
      <c r="AR6" s="20">
        <f t="shared" si="5"/>
        <v>0</v>
      </c>
      <c r="AS6" s="20">
        <f t="shared" si="5"/>
        <v>0</v>
      </c>
      <c r="AT6" s="20" t="str">
        <f>IF(AT7="","",IF(AT7="-","【-】","【"&amp;SUBSTITUTE(TEXT(AT7,"#,##0.00"),"-","△")&amp;"】"))</f>
        <v>【208.93】</v>
      </c>
      <c r="AU6" s="21">
        <f>IF(AU7="",NA(),AU7)</f>
        <v>83.47</v>
      </c>
      <c r="AV6" s="21">
        <f t="shared" ref="AV6:BD6" si="6">IF(AV7="",NA(),AV7)</f>
        <v>79.06</v>
      </c>
      <c r="AW6" s="21">
        <f t="shared" si="6"/>
        <v>68.62</v>
      </c>
      <c r="AX6" s="21">
        <f t="shared" si="6"/>
        <v>69.06</v>
      </c>
      <c r="AY6" s="21">
        <f t="shared" si="6"/>
        <v>140.38</v>
      </c>
      <c r="AZ6" s="21">
        <f t="shared" si="6"/>
        <v>241.94</v>
      </c>
      <c r="BA6" s="21">
        <f t="shared" si="6"/>
        <v>261.99</v>
      </c>
      <c r="BB6" s="21">
        <f t="shared" si="6"/>
        <v>267.27</v>
      </c>
      <c r="BC6" s="21">
        <f t="shared" si="6"/>
        <v>276.67</v>
      </c>
      <c r="BD6" s="21">
        <f t="shared" si="6"/>
        <v>372.23</v>
      </c>
      <c r="BE6" s="20" t="str">
        <f>IF(BE7="","",IF(BE7="-","【-】","【"&amp;SUBSTITUTE(TEXT(BE7,"#,##0.00"),"-","△")&amp;"】"))</f>
        <v>【136.43】</v>
      </c>
      <c r="BF6" s="21">
        <f>IF(BF7="",NA(),BF7)</f>
        <v>529.97</v>
      </c>
      <c r="BG6" s="21">
        <f t="shared" ref="BG6:BO6" si="7">IF(BG7="",NA(),BG7)</f>
        <v>529.82000000000005</v>
      </c>
      <c r="BH6" s="21">
        <f t="shared" si="7"/>
        <v>500.92</v>
      </c>
      <c r="BI6" s="21">
        <f t="shared" si="7"/>
        <v>567.66999999999996</v>
      </c>
      <c r="BJ6" s="21">
        <f t="shared" si="7"/>
        <v>561.35</v>
      </c>
      <c r="BK6" s="21">
        <f t="shared" si="7"/>
        <v>860.05</v>
      </c>
      <c r="BL6" s="21">
        <f t="shared" si="7"/>
        <v>745.86</v>
      </c>
      <c r="BM6" s="21">
        <f t="shared" si="7"/>
        <v>407.37</v>
      </c>
      <c r="BN6" s="21">
        <f t="shared" si="7"/>
        <v>461.71</v>
      </c>
      <c r="BO6" s="21">
        <f t="shared" si="7"/>
        <v>520.32000000000005</v>
      </c>
      <c r="BP6" s="20" t="str">
        <f>IF(BP7="","",IF(BP7="-","【-】","【"&amp;SUBSTITUTE(TEXT(BP7,"#,##0.00"),"-","△")&amp;"】"))</f>
        <v>【967.97】</v>
      </c>
      <c r="BQ6" s="21">
        <f>IF(BQ7="",NA(),BQ7)</f>
        <v>100.27</v>
      </c>
      <c r="BR6" s="21">
        <f t="shared" ref="BR6:BZ6" si="8">IF(BR7="",NA(),BR7)</f>
        <v>100.24</v>
      </c>
      <c r="BS6" s="21">
        <f t="shared" si="8"/>
        <v>100.32</v>
      </c>
      <c r="BT6" s="21">
        <f t="shared" si="8"/>
        <v>96.97</v>
      </c>
      <c r="BU6" s="21">
        <f t="shared" si="8"/>
        <v>100.37</v>
      </c>
      <c r="BV6" s="21">
        <f t="shared" si="8"/>
        <v>44.86</v>
      </c>
      <c r="BW6" s="21">
        <f t="shared" si="8"/>
        <v>38.090000000000003</v>
      </c>
      <c r="BX6" s="21">
        <f t="shared" si="8"/>
        <v>59.67</v>
      </c>
      <c r="BY6" s="21">
        <f t="shared" si="8"/>
        <v>54.97</v>
      </c>
      <c r="BZ6" s="21">
        <f t="shared" si="8"/>
        <v>63.25</v>
      </c>
      <c r="CA6" s="20" t="str">
        <f>IF(CA7="","",IF(CA7="-","【-】","【"&amp;SUBSTITUTE(TEXT(CA7,"#,##0.00"),"-","△")&amp;"】"))</f>
        <v>【46.20】</v>
      </c>
      <c r="CB6" s="21">
        <f>IF(CB7="",NA(),CB7)</f>
        <v>473.02</v>
      </c>
      <c r="CC6" s="21">
        <f t="shared" ref="CC6:CK6" si="9">IF(CC7="",NA(),CC7)</f>
        <v>474.79</v>
      </c>
      <c r="CD6" s="21">
        <f t="shared" si="9"/>
        <v>497.28</v>
      </c>
      <c r="CE6" s="21">
        <f t="shared" si="9"/>
        <v>468.96</v>
      </c>
      <c r="CF6" s="21">
        <f t="shared" si="9"/>
        <v>493.86</v>
      </c>
      <c r="CG6" s="21">
        <f t="shared" si="9"/>
        <v>496.36</v>
      </c>
      <c r="CH6" s="21">
        <f t="shared" si="9"/>
        <v>609.26</v>
      </c>
      <c r="CI6" s="21">
        <f t="shared" si="9"/>
        <v>406.8</v>
      </c>
      <c r="CJ6" s="21">
        <f t="shared" si="9"/>
        <v>430.17</v>
      </c>
      <c r="CK6" s="21">
        <f t="shared" si="9"/>
        <v>383.02</v>
      </c>
      <c r="CL6" s="20" t="str">
        <f>IF(CL7="","",IF(CL7="-","【-】","【"&amp;SUBSTITUTE(TEXT(CL7,"#,##0.00"),"-","△")&amp;"】"))</f>
        <v>【332.82】</v>
      </c>
      <c r="CM6" s="21">
        <f>IF(CM7="",NA(),CM7)</f>
        <v>45.58</v>
      </c>
      <c r="CN6" s="21">
        <f t="shared" ref="CN6:CV6" si="10">IF(CN7="",NA(),CN7)</f>
        <v>47.33</v>
      </c>
      <c r="CO6" s="21">
        <f t="shared" si="10"/>
        <v>47.1</v>
      </c>
      <c r="CP6" s="21">
        <f t="shared" si="10"/>
        <v>47.2</v>
      </c>
      <c r="CQ6" s="21">
        <f t="shared" si="10"/>
        <v>46.71</v>
      </c>
      <c r="CR6" s="21">
        <f t="shared" si="10"/>
        <v>54.73</v>
      </c>
      <c r="CS6" s="21">
        <f t="shared" si="10"/>
        <v>56.29</v>
      </c>
      <c r="CT6" s="21">
        <f t="shared" si="10"/>
        <v>59.69</v>
      </c>
      <c r="CU6" s="21">
        <f t="shared" si="10"/>
        <v>60.64</v>
      </c>
      <c r="CV6" s="21">
        <f t="shared" si="10"/>
        <v>59.56</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54.72</v>
      </c>
      <c r="DD6" s="21">
        <f t="shared" si="11"/>
        <v>54.06</v>
      </c>
      <c r="DE6" s="21">
        <f t="shared" si="11"/>
        <v>67.73</v>
      </c>
      <c r="DF6" s="21">
        <f t="shared" si="11"/>
        <v>72.97</v>
      </c>
      <c r="DG6" s="21">
        <f t="shared" si="11"/>
        <v>72.89</v>
      </c>
      <c r="DH6" s="20" t="str">
        <f>IF(DH7="","",IF(DH7="-","【-】","【"&amp;SUBSTITUTE(TEXT(DH7,"#,##0.00"),"-","△")&amp;"】"))</f>
        <v>【82.56】</v>
      </c>
      <c r="DI6" s="21">
        <f>IF(DI7="",NA(),DI7)</f>
        <v>19.27</v>
      </c>
      <c r="DJ6" s="21">
        <f t="shared" ref="DJ6:DR6" si="12">IF(DJ7="",NA(),DJ7)</f>
        <v>22.34</v>
      </c>
      <c r="DK6" s="21">
        <f t="shared" si="12"/>
        <v>25.38</v>
      </c>
      <c r="DL6" s="21">
        <f t="shared" si="12"/>
        <v>27.46</v>
      </c>
      <c r="DM6" s="21">
        <f t="shared" si="12"/>
        <v>29.12</v>
      </c>
      <c r="DN6" s="21">
        <f t="shared" si="12"/>
        <v>20.059999999999999</v>
      </c>
      <c r="DO6" s="21">
        <f t="shared" si="12"/>
        <v>23.54</v>
      </c>
      <c r="DP6" s="21">
        <f t="shared" si="12"/>
        <v>28.45</v>
      </c>
      <c r="DQ6" s="21">
        <f t="shared" si="12"/>
        <v>33.56</v>
      </c>
      <c r="DR6" s="21">
        <f t="shared" si="12"/>
        <v>37.28</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402311</v>
      </c>
      <c r="D7" s="23">
        <v>46</v>
      </c>
      <c r="E7" s="23">
        <v>18</v>
      </c>
      <c r="F7" s="23">
        <v>1</v>
      </c>
      <c r="G7" s="23">
        <v>0</v>
      </c>
      <c r="H7" s="23" t="s">
        <v>96</v>
      </c>
      <c r="I7" s="23" t="s">
        <v>97</v>
      </c>
      <c r="J7" s="23" t="s">
        <v>98</v>
      </c>
      <c r="K7" s="23" t="s">
        <v>99</v>
      </c>
      <c r="L7" s="23" t="s">
        <v>100</v>
      </c>
      <c r="M7" s="23" t="s">
        <v>101</v>
      </c>
      <c r="N7" s="24" t="s">
        <v>102</v>
      </c>
      <c r="O7" s="24">
        <v>30.78</v>
      </c>
      <c r="P7" s="24">
        <v>0.68</v>
      </c>
      <c r="Q7" s="24">
        <v>100</v>
      </c>
      <c r="R7" s="24">
        <v>3410</v>
      </c>
      <c r="S7" s="24">
        <v>49663</v>
      </c>
      <c r="T7" s="24">
        <v>74.95</v>
      </c>
      <c r="U7" s="24">
        <v>662.62</v>
      </c>
      <c r="V7" s="24">
        <v>337</v>
      </c>
      <c r="W7" s="24">
        <v>0.04</v>
      </c>
      <c r="X7" s="24">
        <v>8425</v>
      </c>
      <c r="Y7" s="24">
        <v>100.2</v>
      </c>
      <c r="Z7" s="24">
        <v>100.2</v>
      </c>
      <c r="AA7" s="24">
        <v>100.19</v>
      </c>
      <c r="AB7" s="24">
        <v>100.19</v>
      </c>
      <c r="AC7" s="24">
        <v>100.19</v>
      </c>
      <c r="AD7" s="24">
        <v>109.09</v>
      </c>
      <c r="AE7" s="24">
        <v>109.67</v>
      </c>
      <c r="AF7" s="24">
        <v>104.53</v>
      </c>
      <c r="AG7" s="24">
        <v>92.01</v>
      </c>
      <c r="AH7" s="24">
        <v>97.47</v>
      </c>
      <c r="AI7" s="24">
        <v>96.59</v>
      </c>
      <c r="AJ7" s="24">
        <v>0</v>
      </c>
      <c r="AK7" s="24">
        <v>0</v>
      </c>
      <c r="AL7" s="24">
        <v>0</v>
      </c>
      <c r="AM7" s="24">
        <v>0</v>
      </c>
      <c r="AN7" s="24">
        <v>0</v>
      </c>
      <c r="AO7" s="24">
        <v>37.090000000000003</v>
      </c>
      <c r="AP7" s="24">
        <v>25.28</v>
      </c>
      <c r="AQ7" s="24">
        <v>24.21</v>
      </c>
      <c r="AR7" s="24">
        <v>0</v>
      </c>
      <c r="AS7" s="24">
        <v>0</v>
      </c>
      <c r="AT7" s="24">
        <v>208.93</v>
      </c>
      <c r="AU7" s="24">
        <v>83.47</v>
      </c>
      <c r="AV7" s="24">
        <v>79.06</v>
      </c>
      <c r="AW7" s="24">
        <v>68.62</v>
      </c>
      <c r="AX7" s="24">
        <v>69.06</v>
      </c>
      <c r="AY7" s="24">
        <v>140.38</v>
      </c>
      <c r="AZ7" s="24">
        <v>241.94</v>
      </c>
      <c r="BA7" s="24">
        <v>261.99</v>
      </c>
      <c r="BB7" s="24">
        <v>267.27</v>
      </c>
      <c r="BC7" s="24">
        <v>276.67</v>
      </c>
      <c r="BD7" s="24">
        <v>372.23</v>
      </c>
      <c r="BE7" s="24">
        <v>136.43</v>
      </c>
      <c r="BF7" s="24">
        <v>529.97</v>
      </c>
      <c r="BG7" s="24">
        <v>529.82000000000005</v>
      </c>
      <c r="BH7" s="24">
        <v>500.92</v>
      </c>
      <c r="BI7" s="24">
        <v>567.66999999999996</v>
      </c>
      <c r="BJ7" s="24">
        <v>561.35</v>
      </c>
      <c r="BK7" s="24">
        <v>860.05</v>
      </c>
      <c r="BL7" s="24">
        <v>745.86</v>
      </c>
      <c r="BM7" s="24">
        <v>407.37</v>
      </c>
      <c r="BN7" s="24">
        <v>461.71</v>
      </c>
      <c r="BO7" s="24">
        <v>520.32000000000005</v>
      </c>
      <c r="BP7" s="24">
        <v>967.97</v>
      </c>
      <c r="BQ7" s="24">
        <v>100.27</v>
      </c>
      <c r="BR7" s="24">
        <v>100.24</v>
      </c>
      <c r="BS7" s="24">
        <v>100.32</v>
      </c>
      <c r="BT7" s="24">
        <v>96.97</v>
      </c>
      <c r="BU7" s="24">
        <v>100.37</v>
      </c>
      <c r="BV7" s="24">
        <v>44.86</v>
      </c>
      <c r="BW7" s="24">
        <v>38.090000000000003</v>
      </c>
      <c r="BX7" s="24">
        <v>59.67</v>
      </c>
      <c r="BY7" s="24">
        <v>54.97</v>
      </c>
      <c r="BZ7" s="24">
        <v>63.25</v>
      </c>
      <c r="CA7" s="24">
        <v>46.2</v>
      </c>
      <c r="CB7" s="24">
        <v>473.02</v>
      </c>
      <c r="CC7" s="24">
        <v>474.79</v>
      </c>
      <c r="CD7" s="24">
        <v>497.28</v>
      </c>
      <c r="CE7" s="24">
        <v>468.96</v>
      </c>
      <c r="CF7" s="24">
        <v>493.86</v>
      </c>
      <c r="CG7" s="24">
        <v>496.36</v>
      </c>
      <c r="CH7" s="24">
        <v>609.26</v>
      </c>
      <c r="CI7" s="24">
        <v>406.8</v>
      </c>
      <c r="CJ7" s="24">
        <v>430.17</v>
      </c>
      <c r="CK7" s="24">
        <v>383.02</v>
      </c>
      <c r="CL7" s="24">
        <v>332.82</v>
      </c>
      <c r="CM7" s="24">
        <v>45.58</v>
      </c>
      <c r="CN7" s="24">
        <v>47.33</v>
      </c>
      <c r="CO7" s="24">
        <v>47.1</v>
      </c>
      <c r="CP7" s="24">
        <v>47.2</v>
      </c>
      <c r="CQ7" s="24">
        <v>46.71</v>
      </c>
      <c r="CR7" s="24">
        <v>54.73</v>
      </c>
      <c r="CS7" s="24">
        <v>56.29</v>
      </c>
      <c r="CT7" s="24">
        <v>59.69</v>
      </c>
      <c r="CU7" s="24">
        <v>60.64</v>
      </c>
      <c r="CV7" s="24">
        <v>59.56</v>
      </c>
      <c r="CW7" s="24">
        <v>46.29</v>
      </c>
      <c r="CX7" s="24">
        <v>100</v>
      </c>
      <c r="CY7" s="24">
        <v>100</v>
      </c>
      <c r="CZ7" s="24">
        <v>100</v>
      </c>
      <c r="DA7" s="24">
        <v>100</v>
      </c>
      <c r="DB7" s="24">
        <v>100</v>
      </c>
      <c r="DC7" s="24">
        <v>54.72</v>
      </c>
      <c r="DD7" s="24">
        <v>54.06</v>
      </c>
      <c r="DE7" s="24">
        <v>67.73</v>
      </c>
      <c r="DF7" s="24">
        <v>72.97</v>
      </c>
      <c r="DG7" s="24">
        <v>72.89</v>
      </c>
      <c r="DH7" s="24">
        <v>82.56</v>
      </c>
      <c r="DI7" s="24">
        <v>19.27</v>
      </c>
      <c r="DJ7" s="24">
        <v>22.34</v>
      </c>
      <c r="DK7" s="24">
        <v>25.38</v>
      </c>
      <c r="DL7" s="24">
        <v>27.46</v>
      </c>
      <c r="DM7" s="24">
        <v>29.12</v>
      </c>
      <c r="DN7" s="24">
        <v>20.059999999999999</v>
      </c>
      <c r="DO7" s="24">
        <v>23.54</v>
      </c>
      <c r="DP7" s="24">
        <v>28.45</v>
      </c>
      <c r="DQ7" s="24">
        <v>33.56</v>
      </c>
      <c r="DR7" s="24">
        <v>37.28</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J19035</cp:lastModifiedBy>
  <cp:lastPrinted>2025-01-29T05:39:28Z</cp:lastPrinted>
  <dcterms:created xsi:type="dcterms:W3CDTF">2025-01-24T07:26:31Z</dcterms:created>
  <dcterms:modified xsi:type="dcterms:W3CDTF">2025-01-30T02:27:30Z</dcterms:modified>
  <cp:category/>
</cp:coreProperties>
</file>