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sg17-fl1\各課共有\高齢者支援課\(新)高齢者支援課\13.事業所関連\2.地域密着型サービス\★様式\★Ｒ３.４.1～\②-6定期巡回\１新規・更新指定申請指定\指定関係書類一式\"/>
    </mc:Choice>
  </mc:AlternateContent>
  <bookViews>
    <workbookView xWindow="31155" yWindow="585" windowWidth="24495" windowHeight="16995" tabRatio="874"/>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【記載例】定期巡回・随時対応型!$A$1:$BJ$96</definedName>
    <definedName name="_xlnm.Print_Area" localSheetId="3">シフト記号表!$B$1:$N$54</definedName>
    <definedName name="_xlnm.Print_Area" localSheetId="4">記入方法!$A$1:$Q$79</definedName>
    <definedName name="_xlnm.Print_Area" localSheetId="2">定期巡回・随時対応型!$A$1:$BJ$236</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AZ13" i="20"/>
  <c r="AZ14" i="20" s="1"/>
  <c r="BA12" i="20"/>
  <c r="BA13" i="20" s="1"/>
  <c r="BA14" i="20" s="1"/>
  <c r="AZ12" i="20"/>
  <c r="AY12" i="20"/>
  <c r="AY13" i="20" s="1"/>
  <c r="AY14" i="20" s="1"/>
  <c r="AF2" i="20"/>
  <c r="AX13" i="20" s="1"/>
  <c r="AX14"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Q66" i="10"/>
  <c r="AI66" i="10"/>
  <c r="AH66" i="10"/>
  <c r="AE66" i="10"/>
  <c r="AA66" i="10"/>
  <c r="W66" i="10"/>
  <c r="BA64" i="10"/>
  <c r="AZ64" i="10"/>
  <c r="AY64" i="10"/>
  <c r="AU64" i="10"/>
  <c r="AP64" i="10"/>
  <c r="AO64" i="10"/>
  <c r="AM64" i="10"/>
  <c r="AH64" i="10"/>
  <c r="AE64" i="10"/>
  <c r="Z64" i="10"/>
  <c r="Y64" i="10"/>
  <c r="BA62" i="10"/>
  <c r="AZ62" i="10"/>
  <c r="AY62" i="10"/>
  <c r="AX62" i="10"/>
  <c r="AU62" i="10"/>
  <c r="AR62" i="10"/>
  <c r="AP62" i="10"/>
  <c r="AL62" i="10"/>
  <c r="AK62" i="10"/>
  <c r="AI62" i="10"/>
  <c r="AH62" i="10"/>
  <c r="AD62" i="10"/>
  <c r="AC62" i="10"/>
  <c r="Z62" i="10"/>
  <c r="W62" i="10"/>
  <c r="BA60" i="10"/>
  <c r="AZ60" i="10"/>
  <c r="AY60" i="10"/>
  <c r="AW60" i="10"/>
  <c r="AV60" i="10"/>
  <c r="AT60" i="10"/>
  <c r="AO60" i="10"/>
  <c r="AL60" i="10"/>
  <c r="AJ60" i="10"/>
  <c r="AG60" i="10"/>
  <c r="AB60" i="10"/>
  <c r="Y60" i="10"/>
  <c r="BA58" i="10"/>
  <c r="AZ58" i="10"/>
  <c r="AY58" i="10"/>
  <c r="AV58" i="10"/>
  <c r="AS58" i="10"/>
  <c r="AN58" i="10"/>
  <c r="AM58" i="10"/>
  <c r="AJ58" i="10"/>
  <c r="AF58" i="10"/>
  <c r="AC58" i="10"/>
  <c r="X58" i="10"/>
  <c r="BA56" i="10"/>
  <c r="AZ56" i="10"/>
  <c r="AY56" i="10"/>
  <c r="AU56" i="10"/>
  <c r="AR56" i="10"/>
  <c r="AQ56" i="10"/>
  <c r="AM56" i="10"/>
  <c r="AJ56" i="10"/>
  <c r="AE56" i="10"/>
  <c r="AB56" i="10"/>
  <c r="W56" i="10"/>
  <c r="BA54" i="10"/>
  <c r="AZ54" i="10"/>
  <c r="AY54" i="10"/>
  <c r="AT54" i="10"/>
  <c r="AS54" i="10"/>
  <c r="AQ54" i="10"/>
  <c r="AL54" i="10"/>
  <c r="AI54" i="10"/>
  <c r="AD54" i="10"/>
  <c r="AC54" i="10"/>
  <c r="AA54" i="10"/>
  <c r="BA52" i="10"/>
  <c r="AZ52" i="10"/>
  <c r="AY52" i="10"/>
  <c r="AX52" i="10"/>
  <c r="AV52" i="10"/>
  <c r="AT52" i="10"/>
  <c r="AP52" i="10"/>
  <c r="AN52" i="10"/>
  <c r="AL52" i="10"/>
  <c r="AG52" i="10"/>
  <c r="AF52" i="10"/>
  <c r="AD52" i="10"/>
  <c r="AA52" i="10"/>
  <c r="Y52" i="10"/>
  <c r="X52" i="10"/>
  <c r="BA50" i="10"/>
  <c r="AZ50" i="10"/>
  <c r="AY50" i="10"/>
  <c r="AW50" i="10"/>
  <c r="AS50" i="10"/>
  <c r="AO50" i="10"/>
  <c r="AK50" i="10"/>
  <c r="AJ50" i="10"/>
  <c r="AG50" i="10"/>
  <c r="AC50" i="10"/>
  <c r="W50" i="10"/>
  <c r="BA48" i="10"/>
  <c r="AZ48" i="10"/>
  <c r="AY48" i="10"/>
  <c r="AX48" i="10"/>
  <c r="AR48" i="10"/>
  <c r="AQ48" i="10"/>
  <c r="AN48" i="10"/>
  <c r="AI48" i="10"/>
  <c r="AB48" i="10"/>
  <c r="Z48" i="10"/>
  <c r="X48" i="10"/>
  <c r="BA46" i="10"/>
  <c r="AZ46" i="10"/>
  <c r="AY46" i="10"/>
  <c r="AW46" i="10"/>
  <c r="AV46" i="10"/>
  <c r="AQ46" i="10"/>
  <c r="AI46" i="10"/>
  <c r="AH46" i="10"/>
  <c r="AE46" i="10"/>
  <c r="AA46" i="10"/>
  <c r="W46" i="10"/>
  <c r="BA44" i="10"/>
  <c r="AZ44" i="10"/>
  <c r="AY44" i="10"/>
  <c r="AU44" i="10"/>
  <c r="AP44" i="10"/>
  <c r="AO44" i="10"/>
  <c r="AM44" i="10"/>
  <c r="AH44" i="10"/>
  <c r="AE44" i="10"/>
  <c r="Z44" i="10"/>
  <c r="Y44" i="10"/>
  <c r="BA42" i="10"/>
  <c r="AZ42" i="10"/>
  <c r="AY42" i="10"/>
  <c r="AX42" i="10"/>
  <c r="AU42" i="10"/>
  <c r="AR42" i="10"/>
  <c r="AP42" i="10"/>
  <c r="AL42" i="10"/>
  <c r="AK42" i="10"/>
  <c r="AI42" i="10"/>
  <c r="AH42" i="10"/>
  <c r="AD42" i="10"/>
  <c r="AC42" i="10"/>
  <c r="Z42" i="10"/>
  <c r="W42" i="10"/>
  <c r="BA40" i="10"/>
  <c r="AZ40" i="10"/>
  <c r="AY40" i="10"/>
  <c r="AW40" i="10"/>
  <c r="AV40" i="10"/>
  <c r="AT40" i="10"/>
  <c r="AO40" i="10"/>
  <c r="AL40" i="10"/>
  <c r="AJ40" i="10"/>
  <c r="AG40" i="10"/>
  <c r="AB40" i="10"/>
  <c r="Y40" i="10"/>
  <c r="BA38" i="10"/>
  <c r="AZ38" i="10"/>
  <c r="AY38" i="10"/>
  <c r="AV38" i="10"/>
  <c r="AS38" i="10"/>
  <c r="AN38" i="10"/>
  <c r="AM38" i="10"/>
  <c r="AJ38" i="10"/>
  <c r="AF38" i="10"/>
  <c r="AC38" i="10"/>
  <c r="X38" i="10"/>
  <c r="BA36" i="10"/>
  <c r="AZ36" i="10"/>
  <c r="AY36" i="10"/>
  <c r="AU36" i="10"/>
  <c r="AR36" i="10"/>
  <c r="AQ36" i="10"/>
  <c r="AM36" i="10"/>
  <c r="AJ36" i="10"/>
  <c r="AE36" i="10"/>
  <c r="AB36" i="10"/>
  <c r="W36" i="10"/>
  <c r="BA34" i="10"/>
  <c r="AZ34" i="10"/>
  <c r="AY34" i="10"/>
  <c r="AT34" i="10"/>
  <c r="AS34" i="10"/>
  <c r="AQ34" i="10"/>
  <c r="AL34" i="10"/>
  <c r="AI34" i="10"/>
  <c r="AD34" i="10"/>
  <c r="AC34" i="10"/>
  <c r="AA34" i="10"/>
  <c r="BA32" i="10"/>
  <c r="AZ32" i="10"/>
  <c r="AY32" i="10"/>
  <c r="AV32" i="10"/>
  <c r="AU32" i="10"/>
  <c r="AO32" i="10"/>
  <c r="AN32" i="10"/>
  <c r="AH32" i="10"/>
  <c r="AG32" i="10"/>
  <c r="AA32" i="10"/>
  <c r="Z32" i="10"/>
  <c r="BA30" i="10"/>
  <c r="AZ30" i="10"/>
  <c r="AY30" i="10"/>
  <c r="AS30" i="10"/>
  <c r="AR30" i="10"/>
  <c r="AL30" i="10"/>
  <c r="AK30" i="10"/>
  <c r="AE30" i="10"/>
  <c r="AD30" i="10"/>
  <c r="X30" i="10"/>
  <c r="W30" i="10"/>
  <c r="BA28" i="10"/>
  <c r="AZ28" i="10"/>
  <c r="AY28" i="10"/>
  <c r="AV28" i="10"/>
  <c r="AU28" i="10"/>
  <c r="AO28" i="10"/>
  <c r="AN28" i="10"/>
  <c r="AH28" i="10"/>
  <c r="AG28" i="10"/>
  <c r="AA28" i="10"/>
  <c r="Z28" i="10"/>
  <c r="BA26" i="10"/>
  <c r="AZ26" i="10"/>
  <c r="AY26" i="10"/>
  <c r="AT26" i="10"/>
  <c r="AS26" i="10"/>
  <c r="AQ26" i="10"/>
  <c r="AL26" i="10"/>
  <c r="AI26" i="10"/>
  <c r="AD26" i="10"/>
  <c r="AC26" i="10"/>
  <c r="AA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V20" i="10"/>
  <c r="AU20" i="10"/>
  <c r="AO20" i="10"/>
  <c r="AN20" i="10"/>
  <c r="AH20" i="10"/>
  <c r="AG20" i="10"/>
  <c r="AA20" i="10"/>
  <c r="Z20" i="10"/>
  <c r="BA18" i="10"/>
  <c r="AZ18" i="10"/>
  <c r="AY18" i="10"/>
  <c r="AX18" i="10"/>
  <c r="AV18" i="10"/>
  <c r="AU18" i="10"/>
  <c r="AS18" i="10"/>
  <c r="AQ18" i="10"/>
  <c r="AO18" i="10"/>
  <c r="AN18" i="10"/>
  <c r="AL18" i="10"/>
  <c r="AJ18" i="10"/>
  <c r="AH18" i="10"/>
  <c r="AG18" i="10"/>
  <c r="AE18" i="10"/>
  <c r="AC18" i="10"/>
  <c r="AA18" i="10"/>
  <c r="Z18" i="10"/>
  <c r="X18" i="10"/>
  <c r="BA16" i="10"/>
  <c r="AZ16" i="10"/>
  <c r="AY16" i="10"/>
  <c r="AV16" i="10"/>
  <c r="AU16" i="10"/>
  <c r="AO16" i="10"/>
  <c r="AN16" i="10"/>
  <c r="AH16" i="10"/>
  <c r="AG16" i="10"/>
  <c r="Z16" i="10"/>
  <c r="AA16" i="10"/>
  <c r="B15" i="10"/>
  <c r="B17" i="10" s="1"/>
  <c r="B19" i="10" s="1"/>
  <c r="B21" i="10" s="1"/>
  <c r="B23" i="10" s="1"/>
  <c r="AB13" i="20" l="1"/>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R22" i="10" l="1"/>
  <c r="AJ22" i="10"/>
  <c r="AF22" i="10"/>
  <c r="AB22" i="10"/>
  <c r="X22" i="10"/>
  <c r="AK22" i="10"/>
  <c r="AQ22" i="10"/>
  <c r="AM22" i="10"/>
  <c r="AI22" i="10"/>
  <c r="AE22" i="10"/>
  <c r="W22" i="10"/>
  <c r="AC22" i="10"/>
  <c r="AX22" i="10"/>
  <c r="AT22" i="10"/>
  <c r="AP22" i="10"/>
  <c r="AL22" i="10"/>
  <c r="AD22" i="10"/>
  <c r="AS22" i="10"/>
  <c r="AW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66" i="10" l="1"/>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<sst xmlns="http://schemas.openxmlformats.org/spreadsheetml/2006/main" count="1774" uniqueCount="265">
  <si>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</si>
  <si>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</si>
  <si>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</si>
  <si>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</si>
  <si>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</si>
  <si>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</si>
  <si>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</si>
  <si>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</si>
  <si>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</si>
  <si>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</si>
  <si>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</si>
  <si>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</si>
  <si>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</si>
  <si>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</si>
  <si>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</si>
  <si>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</si>
  <si>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</si>
  <si>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</si>
  <si>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</si>
  <si>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</si>
  <si>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</si>
  <si>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</si>
  <si>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</si>
  <si>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</si>
  <si>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</si>
  <si>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</si>
  <si>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</si>
  <si>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</si>
  <si>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</si>
  <si>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</si>
  <si>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</si>
  <si>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</si>
  <si>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</si>
  <si>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</si>
  <si>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</si>
  <si>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</si>
  <si>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</si>
  <si>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</si>
  <si>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</si>
  <si>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</si>
  <si>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</si>
  <si>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</si>
  <si>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</si>
  <si>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</si>
  <si>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</si>
  <si>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</si>
  <si>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</si>
  <si>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</si>
  <si>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</si>
  <si>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</si>
  <si>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</si>
  <si>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</si>
  <si>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</si>
  <si>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</si>
  <si>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</si>
  <si>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</si>
  <si>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</si>
  <si>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</si>
  <si>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</si>
  <si>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</si>
  <si>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</si>
  <si>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</si>
  <si>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</si>
  <si>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</si>
  <si>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</si>
  <si>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</si>
  <si>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</si>
  <si>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</si>
  <si>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</si>
  <si>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</si>
  <si>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</si>
  <si>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</si>
  <si>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</si>
  <si>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</si>
  <si>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</si>
  <si>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</si>
  <si>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</si>
  <si>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</si>
  <si>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</si>
  <si>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</si>
  <si>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</si>
  <si>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</si>
  <si>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</si>
  <si>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</si>
  <si>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</si>
  <si>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</si>
  <si>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</si>
  <si>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</si>
  <si>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</si>
  <si>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</si>
  <si>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</si>
  <si>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</si>
  <si>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</si>
  <si>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</si>
  <si>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</si>
  <si>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</si>
  <si>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</si>
  <si>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</si>
  <si>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</si>
  <si>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</si>
  <si>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</si>
  <si>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</si>
  <si>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</si>
  <si>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</si>
  <si>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</si>
  <si>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</si>
  <si>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</si>
  <si>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</si>
  <si>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</si>
  <si>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</si>
  <si>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</si>
  <si>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</si>
  <si>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</si>
  <si>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</si>
  <si>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</si>
  <si>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</si>
  <si>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</si>
  <si>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</si>
  <si>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</si>
  <si>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</si>
  <si>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</si>
  <si>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</si>
  <si>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</si>
  <si>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</si>
  <si>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</si>
  <si>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</si>
  <si>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</si>
  <si>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</si>
  <si>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</si>
  <si>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</si>
  <si>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</si>
  <si>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</si>
  <si>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</si>
  <si>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</si>
  <si>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</si>
  <si>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</si>
  <si>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</si>
  <si>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</si>
  <si>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</si>
  <si>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</si>
  <si>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</si>
  <si>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</si>
  <si>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</si>
  <si>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</si>
  <si>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</si>
  <si>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</si>
  <si>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</si>
  <si>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</si>
  <si>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</si>
  <si>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</si>
  <si>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</si>
  <si>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</si>
  <si>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</si>
  <si>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</si>
  <si>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</si>
  <si>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</si>
  <si>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</si>
  <si>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</si>
  <si>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</si>
  <si>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</si>
  <si>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</si>
  <si>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</si>
  <si>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</si>
  <si>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</si>
  <si>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</si>
  <si>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</si>
  <si>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</si>
  <si>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</si>
  <si>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</si>
  <si>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</si>
  <si>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</si>
  <si>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</si>
  <si>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</si>
  <si>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</si>
  <si>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</si>
  <si>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</si>
  <si>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</si>
  <si>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</si>
  <si>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</si>
  <si>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</si>
  <si>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</si>
  <si>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</si>
  <si>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</si>
  <si>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</si>
  <si>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</si>
  <si>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</si>
  <si>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</si>
  <si>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</si>
  <si>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</si>
  <si>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</si>
  <si>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</si>
  <si>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</si>
  <si>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</si>
  <si>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</si>
  <si>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</si>
  <si>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</si>
  <si>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</si>
  <si>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</si>
  <si>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</si>
  <si>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</si>
  <si>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</si>
  <si>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</si>
  <si>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</si>
  <si>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</si>
  <si>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</si>
  <si>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</si>
  <si>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</si>
  <si>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</si>
  <si>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</si>
  <si>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</si>
  <si>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</si>
  <si>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</si>
  <si>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</si>
  <si>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</si>
  <si>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</si>
  <si>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</si>
  <si>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</si>
  <si>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</si>
  <si>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</si>
  <si>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</si>
  <si>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</si>
  <si>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</si>
  <si>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</si>
  <si>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</si>
  <si>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</si>
  <si>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</si>
  <si>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</si>
  <si>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</si>
  <si>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</si>
  <si>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</si>
  <si>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</si>
  <si>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</si>
  <si>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</si>
  <si>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</si>
  <si>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</si>
  <si>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</si>
  <si>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</si>
  <si>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</si>
  <si>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</si>
  <si>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</si>
  <si>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</si>
  <si>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</si>
  <si>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</si>
  <si>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</si>
  <si>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</si>
  <si>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</si>
  <si>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</si>
  <si>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</si>
  <si>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</si>
  <si>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</si>
  <si>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</si>
  <si>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</si>
  <si>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</si>
  <si>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</si>
  <si>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</si>
  <si>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</si>
  <si>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</si>
  <si>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</si>
  <si>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</si>
  <si>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</si>
  <si>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</si>
  <si>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</si>
  <si>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（参考様式1②-6）</t>
    <rPh sb="1" eb="3">
      <t>サンコウ</t>
    </rPh>
    <rPh sb="3" eb="5">
      <t>ヨウシキ</t>
    </rPh>
    <phoneticPr fontId="3"/>
  </si>
  <si>
    <t>※新規申請及び変更の場合は必ず、人員基準に係る資格の資格者証の写しを添付してください。</t>
    <phoneticPr fontId="2"/>
  </si>
  <si>
    <t>※新規申請及び変更の場合は必ず、人員基準に係る資格の資格者証の写しを添付してください。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</si>
</sst>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
    <numFmt numFmtId="177" formatCode="#,##0.0&quot;人&quot;"/>
    <numFmt numFmtId="178" formatCode="#,##0&quot;人&quot;"/>
    <numFmt numFmtId="179" formatCode="#,##0.##"/>
    <numFmt numFmtId="180"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
      <b/>
      <sz val="2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1">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xf numFmtId="0" fontId="25" fillId="0" borderId="0" xfId="0" applyFont="1">
      <alignment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48"/>
  <sheetViews>
    <sheetView showGridLines="0" tabSelected="1" view="pageBreakPreview" topLeftCell="A65" zoomScale="75" zoomScaleNormal="55" zoomScaleSheetLayoutView="75" workbookViewId="0">
      <selection activeCell="AI90" sqref="AI90"/>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
      <c r="J2" s="7"/>
      <c r="M2" s="7"/>
      <c r="N2" s="7"/>
      <c r="P2" s="9"/>
      <c r="Q2" s="9"/>
      <c r="R2" s="9"/>
      <c r="S2" s="9"/>
      <c r="T2" s="9"/>
      <c r="U2" s="9"/>
      <c r="V2" s="9"/>
      <c r="W2" s="9"/>
      <c r="AB2" s="139" t="s">
        <v>27</v>
      </c>
      <c r="AC2" s="223">
        <v>3</v>
      </c>
      <c r="AD2" s="223"/>
      <c r="AE2" s="139" t="s">
        <v>28</v>
      </c>
      <c r="AF2" s="224">
        <f>IF(AC2=0,"",YEAR(DATE(2018+AC2,1,1)))</f>
        <v>2021</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7" ht="20.25" customHeight="1" x14ac:dyDescent="0.4">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5</v>
      </c>
      <c r="X13" s="148">
        <f>WEEKDAY(DATE($AF$2,$AJ$2,2))</f>
        <v>6</v>
      </c>
      <c r="Y13" s="148">
        <f>WEEKDAY(DATE($AF$2,$AJ$2,3))</f>
        <v>7</v>
      </c>
      <c r="Z13" s="148">
        <f>WEEKDAY(DATE($AF$2,$AJ$2,4))</f>
        <v>1</v>
      </c>
      <c r="AA13" s="148">
        <f>WEEKDAY(DATE($AF$2,$AJ$2,5))</f>
        <v>2</v>
      </c>
      <c r="AB13" s="148">
        <f>WEEKDAY(DATE($AF$2,$AJ$2,6))</f>
        <v>3</v>
      </c>
      <c r="AC13" s="149">
        <f>WEEKDAY(DATE($AF$2,$AJ$2,7))</f>
        <v>4</v>
      </c>
      <c r="AD13" s="150">
        <f>WEEKDAY(DATE($AF$2,$AJ$2,8))</f>
        <v>5</v>
      </c>
      <c r="AE13" s="148">
        <f>WEEKDAY(DATE($AF$2,$AJ$2,9))</f>
        <v>6</v>
      </c>
      <c r="AF13" s="148">
        <f>WEEKDAY(DATE($AF$2,$AJ$2,10))</f>
        <v>7</v>
      </c>
      <c r="AG13" s="148">
        <f>WEEKDAY(DATE($AF$2,$AJ$2,11))</f>
        <v>1</v>
      </c>
      <c r="AH13" s="148">
        <f>WEEKDAY(DATE($AF$2,$AJ$2,12))</f>
        <v>2</v>
      </c>
      <c r="AI13" s="148">
        <f>WEEKDAY(DATE($AF$2,$AJ$2,13))</f>
        <v>3</v>
      </c>
      <c r="AJ13" s="149">
        <f>WEEKDAY(DATE($AF$2,$AJ$2,14))</f>
        <v>4</v>
      </c>
      <c r="AK13" s="150">
        <f>WEEKDAY(DATE($AF$2,$AJ$2,15))</f>
        <v>5</v>
      </c>
      <c r="AL13" s="148">
        <f>WEEKDAY(DATE($AF$2,$AJ$2,16))</f>
        <v>6</v>
      </c>
      <c r="AM13" s="148">
        <f>WEEKDAY(DATE($AF$2,$AJ$2,17))</f>
        <v>7</v>
      </c>
      <c r="AN13" s="148">
        <f>WEEKDAY(DATE($AF$2,$AJ$2,18))</f>
        <v>1</v>
      </c>
      <c r="AO13" s="148">
        <f>WEEKDAY(DATE($AF$2,$AJ$2,19))</f>
        <v>2</v>
      </c>
      <c r="AP13" s="148">
        <f>WEEKDAY(DATE($AF$2,$AJ$2,20))</f>
        <v>3</v>
      </c>
      <c r="AQ13" s="149">
        <f>WEEKDAY(DATE($AF$2,$AJ$2,21))</f>
        <v>4</v>
      </c>
      <c r="AR13" s="150">
        <f>WEEKDAY(DATE($AF$2,$AJ$2,22))</f>
        <v>5</v>
      </c>
      <c r="AS13" s="148">
        <f>WEEKDAY(DATE($AF$2,$AJ$2,23))</f>
        <v>6</v>
      </c>
      <c r="AT13" s="148">
        <f>WEEKDAY(DATE($AF$2,$AJ$2,24))</f>
        <v>7</v>
      </c>
      <c r="AU13" s="148">
        <f>WEEKDAY(DATE($AF$2,$AJ$2,25))</f>
        <v>1</v>
      </c>
      <c r="AV13" s="148">
        <f>WEEKDAY(DATE($AF$2,$AJ$2,26))</f>
        <v>2</v>
      </c>
      <c r="AW13" s="148">
        <f>WEEKDAY(DATE($AF$2,$AJ$2,27))</f>
        <v>3</v>
      </c>
      <c r="AX13" s="149">
        <f>WEEKDAY(DATE($AF$2,$AJ$2,28))</f>
        <v>4</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4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木</v>
      </c>
      <c r="X14" s="154" t="str">
        <f t="shared" ref="X14:AX14" si="0">IF(X13=1,"日",IF(X13=2,"月",IF(X13=3,"火",IF(X13=4,"水",IF(X13=5,"木",IF(X13=6,"金","土"))))))</f>
        <v>金</v>
      </c>
      <c r="Y14" s="154" t="str">
        <f t="shared" si="0"/>
        <v>土</v>
      </c>
      <c r="Z14" s="154" t="str">
        <f t="shared" si="0"/>
        <v>日</v>
      </c>
      <c r="AA14" s="154" t="str">
        <f t="shared" si="0"/>
        <v>月</v>
      </c>
      <c r="AB14" s="154" t="str">
        <f t="shared" si="0"/>
        <v>火</v>
      </c>
      <c r="AC14" s="155" t="str">
        <f t="shared" si="0"/>
        <v>水</v>
      </c>
      <c r="AD14" s="156" t="str">
        <f>IF(AD13=1,"日",IF(AD13=2,"月",IF(AD13=3,"火",IF(AD13=4,"水",IF(AD13=5,"木",IF(AD13=6,"金","土"))))))</f>
        <v>木</v>
      </c>
      <c r="AE14" s="154" t="str">
        <f t="shared" si="0"/>
        <v>金</v>
      </c>
      <c r="AF14" s="154" t="str">
        <f t="shared" si="0"/>
        <v>土</v>
      </c>
      <c r="AG14" s="154" t="str">
        <f t="shared" si="0"/>
        <v>日</v>
      </c>
      <c r="AH14" s="154" t="str">
        <f t="shared" si="0"/>
        <v>月</v>
      </c>
      <c r="AI14" s="154" t="str">
        <f t="shared" si="0"/>
        <v>火</v>
      </c>
      <c r="AJ14" s="155" t="str">
        <f t="shared" si="0"/>
        <v>水</v>
      </c>
      <c r="AK14" s="156" t="str">
        <f>IF(AK13=1,"日",IF(AK13=2,"月",IF(AK13=3,"火",IF(AK13=4,"水",IF(AK13=5,"木",IF(AK13=6,"金","土"))))))</f>
        <v>木</v>
      </c>
      <c r="AL14" s="154" t="str">
        <f t="shared" si="0"/>
        <v>金</v>
      </c>
      <c r="AM14" s="154" t="str">
        <f t="shared" si="0"/>
        <v>土</v>
      </c>
      <c r="AN14" s="154" t="str">
        <f t="shared" si="0"/>
        <v>日</v>
      </c>
      <c r="AO14" s="154" t="str">
        <f t="shared" si="0"/>
        <v>月</v>
      </c>
      <c r="AP14" s="154" t="str">
        <f t="shared" si="0"/>
        <v>火</v>
      </c>
      <c r="AQ14" s="155" t="str">
        <f t="shared" si="0"/>
        <v>水</v>
      </c>
      <c r="AR14" s="156" t="str">
        <f>IF(AR13=1,"日",IF(AR13=2,"月",IF(AR13=3,"火",IF(AR13=4,"水",IF(AR13=5,"木",IF(AR13=6,"金","土"))))))</f>
        <v>木</v>
      </c>
      <c r="AS14" s="154" t="str">
        <f t="shared" si="0"/>
        <v>金</v>
      </c>
      <c r="AT14" s="154" t="str">
        <f t="shared" si="0"/>
        <v>土</v>
      </c>
      <c r="AU14" s="154" t="str">
        <f t="shared" si="0"/>
        <v>日</v>
      </c>
      <c r="AV14" s="154" t="str">
        <f t="shared" si="0"/>
        <v>月</v>
      </c>
      <c r="AW14" s="154" t="str">
        <f t="shared" si="0"/>
        <v>火</v>
      </c>
      <c r="AX14" s="155" t="str">
        <f t="shared" si="0"/>
        <v>水</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x14ac:dyDescent="0.4">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x14ac:dyDescent="0.4">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x14ac:dyDescent="0.4">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x14ac:dyDescent="0.4">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x14ac:dyDescent="0.4">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x14ac:dyDescent="0.4">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x14ac:dyDescent="0.4">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x14ac:dyDescent="0.4">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x14ac:dyDescent="0.4">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x14ac:dyDescent="0.4">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x14ac:dyDescent="0.4">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x14ac:dyDescent="0.4">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x14ac:dyDescent="0.4">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x14ac:dyDescent="0.4">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x14ac:dyDescent="0.4">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x14ac:dyDescent="0.4">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x14ac:dyDescent="0.4">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x14ac:dyDescent="0.4">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x14ac:dyDescent="0.4">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x14ac:dyDescent="0.4">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x14ac:dyDescent="0.4">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x14ac:dyDescent="0.4">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x14ac:dyDescent="0.4">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x14ac:dyDescent="0.4">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x14ac:dyDescent="0.4">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x14ac:dyDescent="0.4">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x14ac:dyDescent="0.4">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x14ac:dyDescent="0.4">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x14ac:dyDescent="0.4">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x14ac:dyDescent="0.4">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x14ac:dyDescent="0.4">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x14ac:dyDescent="0.4">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x14ac:dyDescent="0.4">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x14ac:dyDescent="0.4">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x14ac:dyDescent="0.4">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x14ac:dyDescent="0.4">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x14ac:dyDescent="0.4">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x14ac:dyDescent="0.4">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x14ac:dyDescent="0.4">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x14ac:dyDescent="0.4">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45">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321"/>
      <c r="V92" s="321"/>
      <c r="W92" s="321"/>
      <c r="X92" s="321"/>
      <c r="Y92" s="2"/>
      <c r="Z92" s="2"/>
    </row>
    <row r="93" spans="2:46" ht="20.25" customHeight="1" x14ac:dyDescent="0.4">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
    <row r="96" spans="2:46" ht="20.25" customHeight="1" x14ac:dyDescent="0.4">
      <c r="B96" s="360" t="s">
        <v>263</v>
      </c>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sheet="1" objects="1" scenarios="1"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formula1>【記載例】シフト記号表</formula1>
    </dataValidation>
    <dataValidation type="list" allowBlank="1" showInputMessage="1" showErrorMessage="1" sqref="R86:S86">
      <formula1>"週,暦月"</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H10" sqref="H10"/>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88"/>
  <sheetViews>
    <sheetView showGridLines="0" view="pageBreakPreview" topLeftCell="A206" zoomScale="75" zoomScaleNormal="55" zoomScaleSheetLayoutView="75" workbookViewId="0">
      <selection activeCell="AI225" sqref="AI225"/>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
      <c r="J2" s="7"/>
      <c r="M2" s="7"/>
      <c r="N2" s="7"/>
      <c r="P2" s="9"/>
      <c r="Q2" s="9"/>
      <c r="R2" s="9"/>
      <c r="S2" s="9"/>
      <c r="T2" s="9"/>
      <c r="U2" s="9"/>
      <c r="V2" s="9"/>
      <c r="W2" s="9"/>
      <c r="AB2" s="139" t="s">
        <v>27</v>
      </c>
      <c r="AC2" s="223">
        <v>3</v>
      </c>
      <c r="AD2" s="223"/>
      <c r="AE2" s="139" t="s">
        <v>28</v>
      </c>
      <c r="AF2" s="224">
        <f>IF(AC2=0,"",YEAR(DATE(2018+AC2,1,1)))</f>
        <v>2021</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7" ht="20.25" customHeight="1" x14ac:dyDescent="0.4">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5</v>
      </c>
      <c r="X13" s="148">
        <f>WEEKDAY(DATE($AF$2,$AJ$2,2))</f>
        <v>6</v>
      </c>
      <c r="Y13" s="148">
        <f>WEEKDAY(DATE($AF$2,$AJ$2,3))</f>
        <v>7</v>
      </c>
      <c r="Z13" s="148">
        <f>WEEKDAY(DATE($AF$2,$AJ$2,4))</f>
        <v>1</v>
      </c>
      <c r="AA13" s="148">
        <f>WEEKDAY(DATE($AF$2,$AJ$2,5))</f>
        <v>2</v>
      </c>
      <c r="AB13" s="148">
        <f>WEEKDAY(DATE($AF$2,$AJ$2,6))</f>
        <v>3</v>
      </c>
      <c r="AC13" s="149">
        <f>WEEKDAY(DATE($AF$2,$AJ$2,7))</f>
        <v>4</v>
      </c>
      <c r="AD13" s="150">
        <f>WEEKDAY(DATE($AF$2,$AJ$2,8))</f>
        <v>5</v>
      </c>
      <c r="AE13" s="148">
        <f>WEEKDAY(DATE($AF$2,$AJ$2,9))</f>
        <v>6</v>
      </c>
      <c r="AF13" s="148">
        <f>WEEKDAY(DATE($AF$2,$AJ$2,10))</f>
        <v>7</v>
      </c>
      <c r="AG13" s="148">
        <f>WEEKDAY(DATE($AF$2,$AJ$2,11))</f>
        <v>1</v>
      </c>
      <c r="AH13" s="148">
        <f>WEEKDAY(DATE($AF$2,$AJ$2,12))</f>
        <v>2</v>
      </c>
      <c r="AI13" s="148">
        <f>WEEKDAY(DATE($AF$2,$AJ$2,13))</f>
        <v>3</v>
      </c>
      <c r="AJ13" s="149">
        <f>WEEKDAY(DATE($AF$2,$AJ$2,14))</f>
        <v>4</v>
      </c>
      <c r="AK13" s="150">
        <f>WEEKDAY(DATE($AF$2,$AJ$2,15))</f>
        <v>5</v>
      </c>
      <c r="AL13" s="148">
        <f>WEEKDAY(DATE($AF$2,$AJ$2,16))</f>
        <v>6</v>
      </c>
      <c r="AM13" s="148">
        <f>WEEKDAY(DATE($AF$2,$AJ$2,17))</f>
        <v>7</v>
      </c>
      <c r="AN13" s="148">
        <f>WEEKDAY(DATE($AF$2,$AJ$2,18))</f>
        <v>1</v>
      </c>
      <c r="AO13" s="148">
        <f>WEEKDAY(DATE($AF$2,$AJ$2,19))</f>
        <v>2</v>
      </c>
      <c r="AP13" s="148">
        <f>WEEKDAY(DATE($AF$2,$AJ$2,20))</f>
        <v>3</v>
      </c>
      <c r="AQ13" s="149">
        <f>WEEKDAY(DATE($AF$2,$AJ$2,21))</f>
        <v>4</v>
      </c>
      <c r="AR13" s="150">
        <f>WEEKDAY(DATE($AF$2,$AJ$2,22))</f>
        <v>5</v>
      </c>
      <c r="AS13" s="148">
        <f>WEEKDAY(DATE($AF$2,$AJ$2,23))</f>
        <v>6</v>
      </c>
      <c r="AT13" s="148">
        <f>WEEKDAY(DATE($AF$2,$AJ$2,24))</f>
        <v>7</v>
      </c>
      <c r="AU13" s="148">
        <f>WEEKDAY(DATE($AF$2,$AJ$2,25))</f>
        <v>1</v>
      </c>
      <c r="AV13" s="148">
        <f>WEEKDAY(DATE($AF$2,$AJ$2,26))</f>
        <v>2</v>
      </c>
      <c r="AW13" s="148">
        <f>WEEKDAY(DATE($AF$2,$AJ$2,27))</f>
        <v>3</v>
      </c>
      <c r="AX13" s="149">
        <f>WEEKDAY(DATE($AF$2,$AJ$2,28))</f>
        <v>4</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45">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木</v>
      </c>
      <c r="X14" s="154" t="str">
        <f t="shared" ref="X14:AX14" si="0">IF(X13=1,"日",IF(X13=2,"月",IF(X13=3,"火",IF(X13=4,"水",IF(X13=5,"木",IF(X13=6,"金","土"))))))</f>
        <v>金</v>
      </c>
      <c r="Y14" s="154" t="str">
        <f t="shared" si="0"/>
        <v>土</v>
      </c>
      <c r="Z14" s="154" t="str">
        <f t="shared" si="0"/>
        <v>日</v>
      </c>
      <c r="AA14" s="154" t="str">
        <f t="shared" si="0"/>
        <v>月</v>
      </c>
      <c r="AB14" s="154" t="str">
        <f t="shared" si="0"/>
        <v>火</v>
      </c>
      <c r="AC14" s="155" t="str">
        <f t="shared" si="0"/>
        <v>水</v>
      </c>
      <c r="AD14" s="156" t="str">
        <f>IF(AD13=1,"日",IF(AD13=2,"月",IF(AD13=3,"火",IF(AD13=4,"水",IF(AD13=5,"木",IF(AD13=6,"金","土"))))))</f>
        <v>木</v>
      </c>
      <c r="AE14" s="154" t="str">
        <f t="shared" si="0"/>
        <v>金</v>
      </c>
      <c r="AF14" s="154" t="str">
        <f t="shared" si="0"/>
        <v>土</v>
      </c>
      <c r="AG14" s="154" t="str">
        <f t="shared" si="0"/>
        <v>日</v>
      </c>
      <c r="AH14" s="154" t="str">
        <f t="shared" si="0"/>
        <v>月</v>
      </c>
      <c r="AI14" s="154" t="str">
        <f t="shared" si="0"/>
        <v>火</v>
      </c>
      <c r="AJ14" s="155" t="str">
        <f t="shared" si="0"/>
        <v>水</v>
      </c>
      <c r="AK14" s="156" t="str">
        <f>IF(AK13=1,"日",IF(AK13=2,"月",IF(AK13=3,"火",IF(AK13=4,"水",IF(AK13=5,"木",IF(AK13=6,"金","土"))))))</f>
        <v>木</v>
      </c>
      <c r="AL14" s="154" t="str">
        <f t="shared" si="0"/>
        <v>金</v>
      </c>
      <c r="AM14" s="154" t="str">
        <f t="shared" si="0"/>
        <v>土</v>
      </c>
      <c r="AN14" s="154" t="str">
        <f t="shared" si="0"/>
        <v>日</v>
      </c>
      <c r="AO14" s="154" t="str">
        <f t="shared" si="0"/>
        <v>月</v>
      </c>
      <c r="AP14" s="154" t="str">
        <f t="shared" si="0"/>
        <v>火</v>
      </c>
      <c r="AQ14" s="155" t="str">
        <f t="shared" si="0"/>
        <v>水</v>
      </c>
      <c r="AR14" s="156" t="str">
        <f>IF(AR13=1,"日",IF(AR13=2,"月",IF(AR13=3,"火",IF(AR13=4,"水",IF(AR13=5,"木",IF(AR13=6,"金","土"))))))</f>
        <v>木</v>
      </c>
      <c r="AS14" s="154" t="str">
        <f t="shared" si="0"/>
        <v>金</v>
      </c>
      <c r="AT14" s="154" t="str">
        <f t="shared" si="0"/>
        <v>土</v>
      </c>
      <c r="AU14" s="154" t="str">
        <f t="shared" si="0"/>
        <v>日</v>
      </c>
      <c r="AV14" s="154" t="str">
        <f t="shared" si="0"/>
        <v>月</v>
      </c>
      <c r="AW14" s="154" t="str">
        <f t="shared" si="0"/>
        <v>火</v>
      </c>
      <c r="AX14" s="155" t="str">
        <f t="shared" si="0"/>
        <v>水</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x14ac:dyDescent="0.4">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x14ac:dyDescent="0.4">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x14ac:dyDescent="0.4">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x14ac:dyDescent="0.4">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x14ac:dyDescent="0.4">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x14ac:dyDescent="0.4">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x14ac:dyDescent="0.4">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x14ac:dyDescent="0.4">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x14ac:dyDescent="0.4">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x14ac:dyDescent="0.4">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x14ac:dyDescent="0.4">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x14ac:dyDescent="0.4">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x14ac:dyDescent="0.4">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x14ac:dyDescent="0.4">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x14ac:dyDescent="0.4">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x14ac:dyDescent="0.4">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x14ac:dyDescent="0.4">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x14ac:dyDescent="0.4">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x14ac:dyDescent="0.4">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x14ac:dyDescent="0.4">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x14ac:dyDescent="0.4">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x14ac:dyDescent="0.4">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x14ac:dyDescent="0.4">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x14ac:dyDescent="0.4">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x14ac:dyDescent="0.4">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x14ac:dyDescent="0.4">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x14ac:dyDescent="0.4">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x14ac:dyDescent="0.4">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x14ac:dyDescent="0.4">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x14ac:dyDescent="0.4">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x14ac:dyDescent="0.4">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x14ac:dyDescent="0.4">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x14ac:dyDescent="0.4">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x14ac:dyDescent="0.4">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x14ac:dyDescent="0.4">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x14ac:dyDescent="0.4">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x14ac:dyDescent="0.4">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x14ac:dyDescent="0.4">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x14ac:dyDescent="0.4">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x14ac:dyDescent="0.4">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x14ac:dyDescent="0.4">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x14ac:dyDescent="0.4">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x14ac:dyDescent="0.4">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x14ac:dyDescent="0.4">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x14ac:dyDescent="0.4">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x14ac:dyDescent="0.4">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x14ac:dyDescent="0.4">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x14ac:dyDescent="0.4">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x14ac:dyDescent="0.4">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x14ac:dyDescent="0.4">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x14ac:dyDescent="0.4">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x14ac:dyDescent="0.4">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x14ac:dyDescent="0.4">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x14ac:dyDescent="0.4">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x14ac:dyDescent="0.4">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x14ac:dyDescent="0.4">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x14ac:dyDescent="0.4">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x14ac:dyDescent="0.4">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x14ac:dyDescent="0.4">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x14ac:dyDescent="0.4">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x14ac:dyDescent="0.4">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x14ac:dyDescent="0.4">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x14ac:dyDescent="0.4">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x14ac:dyDescent="0.4">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x14ac:dyDescent="0.4">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x14ac:dyDescent="0.4">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x14ac:dyDescent="0.4">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x14ac:dyDescent="0.4">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x14ac:dyDescent="0.4">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x14ac:dyDescent="0.4">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x14ac:dyDescent="0.4">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x14ac:dyDescent="0.4">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4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x14ac:dyDescent="0.4"/>
    <row r="236" spans="2:46" ht="20.25" customHeight="1" x14ac:dyDescent="0.4">
      <c r="B236" s="360" t="s">
        <v>264</v>
      </c>
    </row>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sheet="1" objects="1" scenarios="1"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formula1>"週,暦月"</formula1>
    </dataValidation>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rowBreaks count="1" manualBreakCount="1">
    <brk id="176" max="61" man="1"/>
  </rowBreaks>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4"/>
  <sheetViews>
    <sheetView zoomScale="75" zoomScaleNormal="75" workbookViewId="0">
      <selection activeCell="G56" sqref="G56"/>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258</v>
      </c>
      <c r="D49" s="84"/>
    </row>
    <row r="50" spans="3:4" x14ac:dyDescent="0.4">
      <c r="C50" s="84" t="s">
        <v>260</v>
      </c>
      <c r="D50" s="84"/>
    </row>
    <row r="51" spans="3:4" x14ac:dyDescent="0.4">
      <c r="C51" s="84" t="s">
        <v>259</v>
      </c>
      <c r="D51" s="84"/>
    </row>
    <row r="52" spans="3:4" x14ac:dyDescent="0.4">
      <c r="C52" s="84" t="s">
        <v>261</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BB107"/>
  <sheetViews>
    <sheetView workbookViewId="0">
      <selection activeCell="Q66" sqref="Q66"/>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228</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183</v>
      </c>
      <c r="C10" s="46"/>
      <c r="D10" s="45"/>
      <c r="E10" s="45"/>
      <c r="F10" s="45"/>
    </row>
    <row r="11" spans="2:11" s="47" customFormat="1" ht="20.25" customHeight="1" x14ac:dyDescent="0.4">
      <c r="B11" s="45"/>
      <c r="C11" s="46"/>
      <c r="D11" s="45"/>
    </row>
    <row r="12" spans="2:11" s="47" customFormat="1" ht="20.25" customHeight="1" x14ac:dyDescent="0.4">
      <c r="B12" s="45" t="s">
        <v>192</v>
      </c>
      <c r="C12" s="46"/>
      <c r="D12" s="45"/>
    </row>
    <row r="13" spans="2:11" s="47" customFormat="1" ht="20.25" customHeight="1" x14ac:dyDescent="0.4">
      <c r="B13" s="45"/>
      <c r="C13" s="46"/>
      <c r="D13" s="45"/>
    </row>
    <row r="14" spans="2:11" s="47" customFormat="1" ht="20.25" customHeight="1" x14ac:dyDescent="0.4">
      <c r="B14" s="45" t="s">
        <v>184</v>
      </c>
      <c r="C14" s="46"/>
      <c r="D14" s="45"/>
    </row>
    <row r="15" spans="2:11" s="47" customFormat="1" ht="20.25" customHeight="1" x14ac:dyDescent="0.4">
      <c r="B15" s="45"/>
      <c r="C15" s="46"/>
      <c r="D15" s="45"/>
    </row>
    <row r="16" spans="2:11" s="47" customFormat="1" ht="17.25" customHeight="1" x14ac:dyDescent="0.4">
      <c r="B16" s="45" t="s">
        <v>234</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229</v>
      </c>
    </row>
    <row r="22" spans="2:25" s="47" customFormat="1" ht="17.25" customHeight="1" x14ac:dyDescent="0.4">
      <c r="B22" s="45"/>
      <c r="C22" s="22">
        <v>3</v>
      </c>
      <c r="D22" s="51" t="s">
        <v>230</v>
      </c>
    </row>
    <row r="23" spans="2:25" s="47" customFormat="1" ht="17.25" customHeight="1" x14ac:dyDescent="0.4">
      <c r="B23" s="45"/>
      <c r="C23" s="22">
        <v>4</v>
      </c>
      <c r="D23" s="51" t="s">
        <v>100</v>
      </c>
    </row>
    <row r="24" spans="2:25" s="47" customFormat="1" ht="17.25" customHeight="1" x14ac:dyDescent="0.4">
      <c r="B24" s="45"/>
      <c r="C24" s="22">
        <v>5</v>
      </c>
      <c r="D24" s="51" t="s">
        <v>231</v>
      </c>
    </row>
    <row r="25" spans="2:25" s="47" customFormat="1" ht="17.25" customHeight="1" x14ac:dyDescent="0.4">
      <c r="B25" s="45"/>
      <c r="C25" s="22">
        <v>6</v>
      </c>
      <c r="D25" s="51" t="s">
        <v>232</v>
      </c>
    </row>
    <row r="26" spans="2:25" s="47" customFormat="1" ht="17.25" customHeight="1" x14ac:dyDescent="0.4">
      <c r="B26" s="45"/>
      <c r="C26" s="22">
        <v>7</v>
      </c>
      <c r="D26" s="51" t="s">
        <v>233</v>
      </c>
    </row>
    <row r="27" spans="2:25" s="47" customFormat="1" ht="17.25" customHeight="1" x14ac:dyDescent="0.4">
      <c r="B27" s="45"/>
      <c r="C27" s="22">
        <v>8</v>
      </c>
      <c r="D27" s="51" t="s">
        <v>235</v>
      </c>
    </row>
    <row r="28" spans="2:25" s="47" customFormat="1" ht="17.25" customHeight="1" x14ac:dyDescent="0.4">
      <c r="B28" s="45"/>
      <c r="C28" s="48"/>
      <c r="D28" s="50"/>
    </row>
    <row r="29" spans="2:25" s="47" customFormat="1" ht="17.25" customHeight="1" x14ac:dyDescent="0.4">
      <c r="B29" s="45" t="s">
        <v>244</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245</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246</v>
      </c>
      <c r="C46" s="45"/>
    </row>
    <row r="47" spans="2:51" s="47" customFormat="1" ht="17.25" customHeight="1" x14ac:dyDescent="0.4">
      <c r="B47" s="45"/>
      <c r="C47" s="45"/>
    </row>
    <row r="48" spans="2:51" s="47" customFormat="1" ht="17.25" customHeight="1" x14ac:dyDescent="0.4">
      <c r="B48" s="45" t="s">
        <v>247</v>
      </c>
      <c r="C48" s="45"/>
    </row>
    <row r="49" spans="2:54" s="47" customFormat="1" ht="17.25" customHeight="1" x14ac:dyDescent="0.4">
      <c r="B49" s="45" t="s">
        <v>186</v>
      </c>
      <c r="C49" s="45"/>
    </row>
    <row r="50" spans="2:54" s="47" customFormat="1" ht="17.25" customHeight="1" x14ac:dyDescent="0.4">
      <c r="B50" s="45"/>
      <c r="C50" s="45"/>
    </row>
    <row r="51" spans="2:54" s="47" customFormat="1" ht="17.25" customHeight="1" x14ac:dyDescent="0.4">
      <c r="B51" s="45" t="s">
        <v>248</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249</v>
      </c>
      <c r="C54" s="45"/>
      <c r="D54" s="45"/>
    </row>
    <row r="55" spans="2:54" s="47" customFormat="1" ht="17.25" customHeight="1" x14ac:dyDescent="0.4">
      <c r="B55" s="45"/>
      <c r="C55" s="45"/>
      <c r="D55" s="45"/>
    </row>
    <row r="56" spans="2:54" s="47" customFormat="1" ht="17.25" customHeight="1" x14ac:dyDescent="0.4">
      <c r="B56" s="52" t="s">
        <v>250</v>
      </c>
      <c r="C56" s="52"/>
      <c r="D56" s="45"/>
    </row>
    <row r="57" spans="2:54" s="47" customFormat="1" ht="17.25" customHeight="1" x14ac:dyDescent="0.4">
      <c r="B57" s="52" t="s">
        <v>98</v>
      </c>
      <c r="C57" s="52"/>
      <c r="D57" s="45"/>
    </row>
    <row r="58" spans="2:54" s="47" customFormat="1" ht="17.25" customHeight="1" x14ac:dyDescent="0.4">
      <c r="B58" s="52" t="s">
        <v>187</v>
      </c>
    </row>
    <row r="59" spans="2:54" s="47" customFormat="1" ht="17.25" customHeight="1" x14ac:dyDescent="0.4">
      <c r="B59" s="52"/>
    </row>
    <row r="60" spans="2:54" s="47" customFormat="1" ht="17.25" customHeight="1" x14ac:dyDescent="0.4">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189</v>
      </c>
    </row>
    <row r="63" spans="2:54" ht="18.75" customHeight="1" x14ac:dyDescent="0.4">
      <c r="B63" s="205" t="s">
        <v>190</v>
      </c>
    </row>
    <row r="64" spans="2:54" ht="18.75" customHeight="1" x14ac:dyDescent="0.4">
      <c r="B64" s="206" t="s">
        <v>191</v>
      </c>
    </row>
    <row r="65" spans="2:2" ht="18.75" customHeight="1" x14ac:dyDescent="0.4">
      <c r="B65" s="205" t="s">
        <v>255</v>
      </c>
    </row>
    <row r="66" spans="2:2" ht="18.75" customHeight="1" x14ac:dyDescent="0.4">
      <c r="B66" s="205" t="s">
        <v>256</v>
      </c>
    </row>
    <row r="67" spans="2:2" ht="18.75" customHeight="1" x14ac:dyDescent="0.4">
      <c r="B67" s="205"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2"/>
  <sheetViews>
    <sheetView topLeftCell="A34" workbookViewId="0">
      <selection activeCell="D37" sqref="D37"/>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195</v>
      </c>
      <c r="D4" s="21"/>
    </row>
    <row r="5" spans="2:4" x14ac:dyDescent="0.4">
      <c r="B5" s="76">
        <v>2</v>
      </c>
      <c r="C5" s="77" t="s">
        <v>196</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197</v>
      </c>
      <c r="D17" s="25" t="s">
        <v>198</v>
      </c>
      <c r="E17" s="25" t="s">
        <v>214</v>
      </c>
      <c r="F17" s="25" t="s">
        <v>217</v>
      </c>
      <c r="G17" s="25" t="s">
        <v>199</v>
      </c>
      <c r="H17" s="60" t="s">
        <v>200</v>
      </c>
      <c r="I17" s="60" t="s">
        <v>201</v>
      </c>
      <c r="J17" s="60" t="s">
        <v>235</v>
      </c>
      <c r="K17" s="60" t="s">
        <v>218</v>
      </c>
      <c r="L17" s="61" t="s">
        <v>218</v>
      </c>
    </row>
    <row r="18" spans="2:12" ht="19.5" x14ac:dyDescent="0.4">
      <c r="B18" s="357" t="s">
        <v>72</v>
      </c>
      <c r="C18" s="26" t="s">
        <v>89</v>
      </c>
      <c r="D18" s="27" t="s">
        <v>102</v>
      </c>
      <c r="E18" s="27" t="s">
        <v>202</v>
      </c>
      <c r="F18" s="27" t="s">
        <v>203</v>
      </c>
      <c r="G18" s="27" t="s">
        <v>199</v>
      </c>
      <c r="H18" s="62" t="s">
        <v>200</v>
      </c>
      <c r="I18" s="62" t="s">
        <v>201</v>
      </c>
      <c r="J18" s="62" t="s">
        <v>102</v>
      </c>
      <c r="K18" s="62"/>
      <c r="L18" s="63"/>
    </row>
    <row r="19" spans="2:12" ht="19.5" x14ac:dyDescent="0.4">
      <c r="B19" s="358"/>
      <c r="C19" s="28" t="s">
        <v>89</v>
      </c>
      <c r="D19" s="28" t="s">
        <v>204</v>
      </c>
      <c r="E19" s="28" t="s">
        <v>102</v>
      </c>
      <c r="F19" s="28" t="s">
        <v>102</v>
      </c>
      <c r="G19" s="28" t="s">
        <v>89</v>
      </c>
      <c r="H19" s="28" t="s">
        <v>89</v>
      </c>
      <c r="I19" s="28" t="s">
        <v>89</v>
      </c>
      <c r="J19" s="28" t="s">
        <v>204</v>
      </c>
      <c r="K19" s="64"/>
      <c r="L19" s="65"/>
    </row>
    <row r="20" spans="2:12" ht="19.5" x14ac:dyDescent="0.4">
      <c r="B20" s="358"/>
      <c r="C20" s="28" t="s">
        <v>89</v>
      </c>
      <c r="D20" s="28" t="s">
        <v>202</v>
      </c>
      <c r="E20" s="28" t="s">
        <v>204</v>
      </c>
      <c r="F20" s="28" t="s">
        <v>204</v>
      </c>
      <c r="G20" s="28" t="s">
        <v>89</v>
      </c>
      <c r="H20" s="28" t="s">
        <v>89</v>
      </c>
      <c r="I20" s="28" t="s">
        <v>89</v>
      </c>
      <c r="J20" s="28" t="s">
        <v>202</v>
      </c>
      <c r="K20" s="64"/>
      <c r="L20" s="65"/>
    </row>
    <row r="21" spans="2:12" ht="19.5" x14ac:dyDescent="0.4">
      <c r="B21" s="358"/>
      <c r="C21" s="28" t="s">
        <v>89</v>
      </c>
      <c r="D21" s="28" t="s">
        <v>205</v>
      </c>
      <c r="E21" s="28" t="s">
        <v>206</v>
      </c>
      <c r="F21" s="28" t="s">
        <v>89</v>
      </c>
      <c r="G21" s="28" t="s">
        <v>89</v>
      </c>
      <c r="H21" s="28" t="s">
        <v>89</v>
      </c>
      <c r="I21" s="28" t="s">
        <v>89</v>
      </c>
      <c r="J21" s="28" t="s">
        <v>205</v>
      </c>
      <c r="K21" s="64"/>
      <c r="L21" s="65"/>
    </row>
    <row r="22" spans="2:12" ht="19.5" x14ac:dyDescent="0.4">
      <c r="B22" s="358"/>
      <c r="C22" s="28" t="s">
        <v>89</v>
      </c>
      <c r="D22" s="28" t="s">
        <v>203</v>
      </c>
      <c r="E22" s="28" t="s">
        <v>207</v>
      </c>
      <c r="F22" s="28" t="s">
        <v>89</v>
      </c>
      <c r="G22" s="28" t="s">
        <v>89</v>
      </c>
      <c r="H22" s="28" t="s">
        <v>89</v>
      </c>
      <c r="I22" s="28" t="s">
        <v>89</v>
      </c>
      <c r="J22" s="28" t="s">
        <v>203</v>
      </c>
      <c r="K22" s="64"/>
      <c r="L22" s="65"/>
    </row>
    <row r="23" spans="2:12" ht="19.5" x14ac:dyDescent="0.4">
      <c r="B23" s="358"/>
      <c r="C23" s="28" t="s">
        <v>89</v>
      </c>
      <c r="D23" s="28" t="s">
        <v>208</v>
      </c>
      <c r="E23" s="28" t="s">
        <v>209</v>
      </c>
      <c r="F23" s="28" t="s">
        <v>89</v>
      </c>
      <c r="G23" s="28" t="s">
        <v>89</v>
      </c>
      <c r="H23" s="28" t="s">
        <v>89</v>
      </c>
      <c r="I23" s="28" t="s">
        <v>89</v>
      </c>
      <c r="J23" s="28" t="s">
        <v>208</v>
      </c>
      <c r="K23" s="64"/>
      <c r="L23" s="65"/>
    </row>
    <row r="24" spans="2:12" ht="19.5" x14ac:dyDescent="0.4">
      <c r="B24" s="358"/>
      <c r="C24" s="28" t="s">
        <v>89</v>
      </c>
      <c r="D24" s="28" t="s">
        <v>210</v>
      </c>
      <c r="E24" s="28" t="s">
        <v>211</v>
      </c>
      <c r="F24" s="28" t="s">
        <v>89</v>
      </c>
      <c r="G24" s="28" t="s">
        <v>89</v>
      </c>
      <c r="H24" s="28" t="s">
        <v>89</v>
      </c>
      <c r="I24" s="28" t="s">
        <v>89</v>
      </c>
      <c r="J24" s="28" t="s">
        <v>210</v>
      </c>
      <c r="K24" s="64"/>
      <c r="L24" s="65"/>
    </row>
    <row r="25" spans="2:12" ht="19.5" x14ac:dyDescent="0.4">
      <c r="B25" s="358"/>
      <c r="C25" s="28" t="s">
        <v>89</v>
      </c>
      <c r="D25" s="28" t="s">
        <v>212</v>
      </c>
      <c r="E25" s="28" t="s">
        <v>213</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182</v>
      </c>
      <c r="E27" s="202" t="s">
        <v>182</v>
      </c>
      <c r="F27" s="202" t="s">
        <v>182</v>
      </c>
      <c r="G27" s="202" t="s">
        <v>182</v>
      </c>
      <c r="H27" s="202" t="s">
        <v>182</v>
      </c>
      <c r="I27" s="202" t="s">
        <v>182</v>
      </c>
      <c r="J27" s="202" t="s">
        <v>182</v>
      </c>
      <c r="K27" s="66"/>
      <c r="L27" s="67"/>
    </row>
    <row r="32" spans="2:12" x14ac:dyDescent="0.4">
      <c r="C32" s="20" t="s">
        <v>163</v>
      </c>
    </row>
    <row r="33" spans="3:3" x14ac:dyDescent="0.4">
      <c r="C33" s="20" t="s">
        <v>73</v>
      </c>
    </row>
    <row r="34" spans="3:3" x14ac:dyDescent="0.4">
      <c r="C34" s="20" t="s">
        <v>215</v>
      </c>
    </row>
    <row r="35" spans="3:3" x14ac:dyDescent="0.4">
      <c r="C35" s="20" t="s">
        <v>74</v>
      </c>
    </row>
    <row r="36" spans="3:3" x14ac:dyDescent="0.4">
      <c r="C36" s="20" t="s">
        <v>219</v>
      </c>
    </row>
    <row r="37" spans="3:3" x14ac:dyDescent="0.4">
      <c r="C37" s="20" t="s">
        <v>220</v>
      </c>
    </row>
    <row r="38" spans="3:3" x14ac:dyDescent="0.4">
      <c r="C38" s="20" t="s">
        <v>103</v>
      </c>
    </row>
    <row r="39" spans="3:3" x14ac:dyDescent="0.4">
      <c r="C39" s="20" t="s">
        <v>221</v>
      </c>
    </row>
    <row r="40" spans="3:3" x14ac:dyDescent="0.4">
      <c r="C40" s="20" t="s">
        <v>222</v>
      </c>
    </row>
    <row r="41" spans="3:3" x14ac:dyDescent="0.4">
      <c r="C41" s="20" t="s">
        <v>223</v>
      </c>
    </row>
    <row r="42" spans="3:3" x14ac:dyDescent="0.4">
      <c r="C42" s="20" t="s">
        <v>236</v>
      </c>
    </row>
    <row r="44" spans="3:3" x14ac:dyDescent="0.4">
      <c r="C44" s="20" t="s">
        <v>75</v>
      </c>
    </row>
    <row r="45" spans="3:3" x14ac:dyDescent="0.4">
      <c r="C45" s="20" t="s">
        <v>76</v>
      </c>
    </row>
    <row r="47" spans="3:3" x14ac:dyDescent="0.4">
      <c r="C47" s="20" t="s">
        <v>216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NT19541</cp:lastModifiedBy>
  <cp:lastPrinted>2021-03-24T13:40:29Z</cp:lastPrinted>
  <dcterms:created xsi:type="dcterms:W3CDTF">2020-01-28T01:12:50Z</dcterms:created>
  <dcterms:modified xsi:type="dcterms:W3CDTF">2022-04-21T23:51:37Z</dcterms:modified>
</cp:coreProperties>
</file>